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firstSheet="1" activeTab="2"/>
  </bookViews>
  <sheets>
    <sheet name="Нормы СанПиН" sheetId="1" r:id="rId1"/>
    <sheet name="Сличительное меню" sheetId="6" r:id="rId2"/>
    <sheet name="Примерное меню" sheetId="5" r:id="rId3"/>
    <sheet name="Пищевая ценность" sheetId="4" r:id="rId4"/>
  </sheets>
  <calcPr calcId="144525"/>
</workbook>
</file>

<file path=xl/calcChain.xml><?xml version="1.0" encoding="utf-8"?>
<calcChain xmlns="http://schemas.openxmlformats.org/spreadsheetml/2006/main">
  <c r="F59" i="4" l="1"/>
  <c r="F55" i="4"/>
  <c r="F51" i="4"/>
  <c r="F48" i="4"/>
  <c r="F49" i="4"/>
  <c r="F50" i="4"/>
  <c r="F52" i="4"/>
  <c r="F53" i="4"/>
  <c r="F54" i="4"/>
  <c r="F56" i="4"/>
  <c r="F57" i="4"/>
  <c r="F58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47" i="4"/>
  <c r="E261" i="5"/>
  <c r="F243" i="5"/>
  <c r="G243" i="5"/>
  <c r="E243" i="5"/>
  <c r="E234" i="5"/>
  <c r="F234" i="5"/>
  <c r="G234" i="5"/>
  <c r="D243" i="5"/>
  <c r="D226" i="5"/>
  <c r="G226" i="5"/>
  <c r="E226" i="5"/>
  <c r="F226" i="5"/>
  <c r="G190" i="5"/>
  <c r="F190" i="5"/>
  <c r="E190" i="5"/>
  <c r="E154" i="5"/>
  <c r="G135" i="5"/>
  <c r="F135" i="5"/>
  <c r="E135" i="5"/>
  <c r="G37" i="5"/>
  <c r="F37" i="5"/>
  <c r="E37" i="5"/>
  <c r="D37" i="5"/>
  <c r="D29" i="5"/>
  <c r="G143" i="5" l="1"/>
  <c r="D143" i="5"/>
  <c r="E143" i="5"/>
  <c r="F143" i="5"/>
  <c r="D108" i="5"/>
  <c r="D47" i="5"/>
  <c r="D18" i="5"/>
  <c r="E18" i="5"/>
  <c r="D198" i="5" l="1"/>
  <c r="F172" i="5"/>
  <c r="D172" i="5"/>
  <c r="F65" i="5"/>
  <c r="E65" i="5"/>
  <c r="D65" i="5"/>
  <c r="D234" i="5" l="1"/>
  <c r="G261" i="5" l="1"/>
  <c r="F261" i="5"/>
  <c r="D261" i="5"/>
  <c r="E216" i="5" l="1"/>
  <c r="F216" i="5"/>
  <c r="G216" i="5"/>
  <c r="D216" i="5"/>
  <c r="E251" i="5"/>
  <c r="F251" i="5"/>
  <c r="G251" i="5"/>
  <c r="D251" i="5"/>
  <c r="E198" i="5" l="1"/>
  <c r="F198" i="5"/>
  <c r="G198" i="5"/>
  <c r="E209" i="5"/>
  <c r="F209" i="5"/>
  <c r="G209" i="5"/>
  <c r="D209" i="5"/>
  <c r="D190" i="5"/>
  <c r="E180" i="5"/>
  <c r="F180" i="5"/>
  <c r="G180" i="5"/>
  <c r="D180" i="5"/>
  <c r="E172" i="5"/>
  <c r="G172" i="5"/>
  <c r="E161" i="5"/>
  <c r="F161" i="5"/>
  <c r="G161" i="5"/>
  <c r="D161" i="5"/>
  <c r="F154" i="5"/>
  <c r="G154" i="5"/>
  <c r="D154" i="5"/>
  <c r="E126" i="5"/>
  <c r="F126" i="5"/>
  <c r="G126" i="5"/>
  <c r="D126" i="5"/>
  <c r="E118" i="5"/>
  <c r="F118" i="5"/>
  <c r="G118" i="5"/>
  <c r="D118" i="5"/>
  <c r="E108" i="5"/>
  <c r="F108" i="5"/>
  <c r="G108" i="5"/>
  <c r="E101" i="5"/>
  <c r="F101" i="5"/>
  <c r="G101" i="5"/>
  <c r="D101" i="5"/>
  <c r="E83" i="5" l="1"/>
  <c r="F83" i="5"/>
  <c r="G83" i="5"/>
  <c r="D83" i="5"/>
  <c r="G73" i="5"/>
  <c r="E73" i="5"/>
  <c r="F73" i="5"/>
  <c r="D73" i="5"/>
  <c r="E55" i="5" l="1"/>
  <c r="F55" i="5"/>
  <c r="G55" i="5"/>
  <c r="D55" i="5"/>
  <c r="G65" i="5"/>
  <c r="E58" i="5"/>
  <c r="F58" i="5"/>
  <c r="G58" i="5"/>
  <c r="E29" i="5" l="1"/>
  <c r="F29" i="5"/>
  <c r="G29" i="5"/>
  <c r="E21" i="5"/>
  <c r="F21" i="5"/>
  <c r="G21" i="5"/>
  <c r="F18" i="5"/>
  <c r="G18" i="5"/>
  <c r="E47" i="5" l="1"/>
  <c r="F47" i="5"/>
  <c r="G47" i="5"/>
  <c r="E40" i="5"/>
  <c r="F40" i="5"/>
  <c r="G40" i="5"/>
  <c r="F48" i="5" l="1"/>
  <c r="E48" i="5"/>
  <c r="G48" i="5"/>
  <c r="C18" i="4" l="1"/>
  <c r="D18" i="4"/>
  <c r="E18" i="4"/>
  <c r="B18" i="4"/>
  <c r="G183" i="5" l="1"/>
  <c r="G191" i="5" s="1"/>
  <c r="F183" i="5"/>
  <c r="E183" i="5"/>
  <c r="E191" i="5" s="1"/>
  <c r="D183" i="5"/>
  <c r="D191" i="5" l="1"/>
  <c r="F191" i="5"/>
  <c r="D135" i="5"/>
  <c r="D91" i="5"/>
  <c r="D40" i="5"/>
  <c r="D48" i="5" s="1"/>
  <c r="D21" i="5" l="1"/>
  <c r="G254" i="5" l="1"/>
  <c r="F254" i="5"/>
  <c r="E254" i="5"/>
  <c r="D254" i="5"/>
  <c r="G237" i="5"/>
  <c r="F237" i="5"/>
  <c r="E237" i="5"/>
  <c r="D237" i="5"/>
  <c r="G219" i="5"/>
  <c r="F219" i="5"/>
  <c r="E219" i="5"/>
  <c r="D219" i="5"/>
  <c r="G201" i="5"/>
  <c r="F201" i="5"/>
  <c r="E201" i="5"/>
  <c r="D201" i="5"/>
  <c r="D210" i="5" s="1"/>
  <c r="G164" i="5"/>
  <c r="F164" i="5"/>
  <c r="E164" i="5"/>
  <c r="D164" i="5"/>
  <c r="G146" i="5"/>
  <c r="F146" i="5"/>
  <c r="E146" i="5"/>
  <c r="D146" i="5"/>
  <c r="G129" i="5"/>
  <c r="F129" i="5"/>
  <c r="E129" i="5"/>
  <c r="D129" i="5"/>
  <c r="G111" i="5"/>
  <c r="F111" i="5"/>
  <c r="E111" i="5"/>
  <c r="D111" i="5"/>
  <c r="G94" i="5"/>
  <c r="F94" i="5"/>
  <c r="E94" i="5"/>
  <c r="D94" i="5"/>
  <c r="G91" i="5"/>
  <c r="F91" i="5"/>
  <c r="E91" i="5"/>
  <c r="G76" i="5"/>
  <c r="F76" i="5"/>
  <c r="E76" i="5"/>
  <c r="D76" i="5"/>
  <c r="D58" i="5"/>
  <c r="G30" i="5"/>
  <c r="F30" i="5"/>
  <c r="E30" i="5"/>
  <c r="D30" i="5"/>
  <c r="D66" i="5" l="1"/>
  <c r="F66" i="5"/>
  <c r="D84" i="5"/>
  <c r="F84" i="5"/>
  <c r="D102" i="5"/>
  <c r="F102" i="5"/>
  <c r="D119" i="5"/>
  <c r="F119" i="5"/>
  <c r="D136" i="5"/>
  <c r="F136" i="5"/>
  <c r="D155" i="5"/>
  <c r="F155" i="5"/>
  <c r="F173" i="5"/>
  <c r="F210" i="5"/>
  <c r="D227" i="5"/>
  <c r="F227" i="5"/>
  <c r="D244" i="5"/>
  <c r="F244" i="5"/>
  <c r="D262" i="5"/>
  <c r="F262" i="5"/>
  <c r="E66" i="5"/>
  <c r="G66" i="5"/>
  <c r="E84" i="5"/>
  <c r="G84" i="5"/>
  <c r="E102" i="5"/>
  <c r="G102" i="5"/>
  <c r="E119" i="5"/>
  <c r="G119" i="5"/>
  <c r="E136" i="5"/>
  <c r="G136" i="5"/>
  <c r="E155" i="5"/>
  <c r="G155" i="5"/>
  <c r="E173" i="5"/>
  <c r="G173" i="5"/>
  <c r="E210" i="5"/>
  <c r="G210" i="5"/>
  <c r="E227" i="5"/>
  <c r="G227" i="5"/>
  <c r="E244" i="5"/>
  <c r="G244" i="5"/>
  <c r="E262" i="5"/>
  <c r="G262" i="5"/>
  <c r="D173" i="5"/>
</calcChain>
</file>

<file path=xl/sharedStrings.xml><?xml version="1.0" encoding="utf-8"?>
<sst xmlns="http://schemas.openxmlformats.org/spreadsheetml/2006/main" count="919" uniqueCount="284">
  <si>
    <t>СанПиН 2.3/2.4 3590-20</t>
  </si>
  <si>
    <t>Приложение 10</t>
  </si>
  <si>
    <t>таблица 1</t>
  </si>
  <si>
    <t>Суточная потребность детей в пищевых веществах и энергии детей</t>
  </si>
  <si>
    <t>Название пищевых  веществ</t>
  </si>
  <si>
    <t>Белки (г)</t>
  </si>
  <si>
    <t>Жиры (г)</t>
  </si>
  <si>
    <t>Углеводы (г)</t>
  </si>
  <si>
    <t>Энергетическая ценность (ккал)</t>
  </si>
  <si>
    <t>таблица 3</t>
  </si>
  <si>
    <t>Рекомендуемое распределение калорийности между приёмами пищи в течении дня</t>
  </si>
  <si>
    <t>Приём пищи</t>
  </si>
  <si>
    <t>Доля суточной  потребности в энергии, %</t>
  </si>
  <si>
    <t>Доля суточной потребности в ккал</t>
  </si>
  <si>
    <t>Завтрак</t>
  </si>
  <si>
    <t>Второй завтрак</t>
  </si>
  <si>
    <t>Обед</t>
  </si>
  <si>
    <t>Приложение 12</t>
  </si>
  <si>
    <t xml:space="preserve">Приложение 9 </t>
  </si>
  <si>
    <t>Каша, или овощное, или яичное, или творожное, или мясное блюдо(допускается комбинация разных блюд завтрака, при этом выход каждого блюда может быть уменьшен при условии соблюдения общей массы блюд завтрака)</t>
  </si>
  <si>
    <t>200-250</t>
  </si>
  <si>
    <t>Закуска (холодное блюдо) (салат, овощи и т.п)</t>
  </si>
  <si>
    <t>Первое блодо</t>
  </si>
  <si>
    <t>Второе блюдо (мясное, рыбное, блюдо из мяса птицы)</t>
  </si>
  <si>
    <t>Гарнир</t>
  </si>
  <si>
    <t>Третье блюдо (напиток)</t>
  </si>
  <si>
    <t>180-200</t>
  </si>
  <si>
    <t>Фрукты</t>
  </si>
  <si>
    <t>Суммарные объёмы блюд по приемам пищи ( в граммах не менее)</t>
  </si>
  <si>
    <t>Суточная норма</t>
  </si>
  <si>
    <t>70-75% от суточной нормы при повышенных энерготратах</t>
  </si>
  <si>
    <t>10-15%</t>
  </si>
  <si>
    <t>+-5%</t>
  </si>
  <si>
    <t>Организация с дневным пребыванием в период каникул</t>
  </si>
  <si>
    <t>8.30-14.30</t>
  </si>
  <si>
    <t>завтрак и обед</t>
  </si>
  <si>
    <t>8.30-18.00</t>
  </si>
  <si>
    <t>Завтрак, обед и полдник</t>
  </si>
  <si>
    <t>День1</t>
  </si>
  <si>
    <t>День2</t>
  </si>
  <si>
    <t xml:space="preserve">День 3 </t>
  </si>
  <si>
    <t xml:space="preserve">День 4 </t>
  </si>
  <si>
    <t>День 5</t>
  </si>
  <si>
    <t>День 6</t>
  </si>
  <si>
    <t>День 7</t>
  </si>
  <si>
    <t>Каша геркулесовая молочная</t>
  </si>
  <si>
    <t>Каша ячневая молочная</t>
  </si>
  <si>
    <t>Фрукт</t>
  </si>
  <si>
    <t>2-ой завтрак</t>
  </si>
  <si>
    <t xml:space="preserve">Сок </t>
  </si>
  <si>
    <t>Сок</t>
  </si>
  <si>
    <t>Кондитерское изделие</t>
  </si>
  <si>
    <t>Макароны отварные</t>
  </si>
  <si>
    <t>Гречка отварная</t>
  </si>
  <si>
    <t>День 8</t>
  </si>
  <si>
    <t>День 9</t>
  </si>
  <si>
    <t xml:space="preserve">День 10 </t>
  </si>
  <si>
    <t>День 11</t>
  </si>
  <si>
    <t>День 12</t>
  </si>
  <si>
    <t>День 13</t>
  </si>
  <si>
    <t>День 14</t>
  </si>
  <si>
    <t>Рис отварной</t>
  </si>
  <si>
    <t>Картофельное пюре</t>
  </si>
  <si>
    <t>Согласовано:</t>
  </si>
  <si>
    <t>Утверждаю:</t>
  </si>
  <si>
    <t>________________Турнина А. А.</t>
  </si>
  <si>
    <t>Прием пищи</t>
  </si>
  <si>
    <t>Наименование блюда</t>
  </si>
  <si>
    <t>Выход блюда, в гр.</t>
  </si>
  <si>
    <t>Пищевые вещества (г)</t>
  </si>
  <si>
    <t>Энергетическая ценность</t>
  </si>
  <si>
    <t>№ рецептуры</t>
  </si>
  <si>
    <t>белки</t>
  </si>
  <si>
    <t>жиры</t>
  </si>
  <si>
    <t>углеводы</t>
  </si>
  <si>
    <t>ккал</t>
  </si>
  <si>
    <t>ДЕНЬ 1</t>
  </si>
  <si>
    <t>Итого за завтрак</t>
  </si>
  <si>
    <t>Итого за обед</t>
  </si>
  <si>
    <t>№389</t>
  </si>
  <si>
    <t>№338</t>
  </si>
  <si>
    <t>Итого за  день:</t>
  </si>
  <si>
    <t>ДЕНЬ 2</t>
  </si>
  <si>
    <t>Председатель СПОСПК  "Эдем"</t>
  </si>
  <si>
    <t>Итого за 2-ой завтрак</t>
  </si>
  <si>
    <t>ДЕНЬ 3</t>
  </si>
  <si>
    <t>Рагу из птицы</t>
  </si>
  <si>
    <t>Каша Дружба молочная</t>
  </si>
  <si>
    <t>Каша пшенная молочная</t>
  </si>
  <si>
    <t>Биточки рыбные</t>
  </si>
  <si>
    <t>Жаркое из куриных грудок</t>
  </si>
  <si>
    <t>Яйцо отварное</t>
  </si>
  <si>
    <t>Огурцы свежие</t>
  </si>
  <si>
    <t>Кнели куриные</t>
  </si>
  <si>
    <t>Какао с молоком</t>
  </si>
  <si>
    <t>Салат из моркови с яблоком</t>
  </si>
  <si>
    <t>Чай с сахаром</t>
  </si>
  <si>
    <t>Суп гороховый на мкб</t>
  </si>
  <si>
    <t>Компот из сухофруктов</t>
  </si>
  <si>
    <t>Хлеб ржаной</t>
  </si>
  <si>
    <t>Котлета из говядины</t>
  </si>
  <si>
    <t>Борщ на мкб со сметаной</t>
  </si>
  <si>
    <t>Гуляш из куриных грудок</t>
  </si>
  <si>
    <t>Суп с вермишелью на курином бульоне</t>
  </si>
  <si>
    <t>Рыба припущенная с овощами</t>
  </si>
  <si>
    <t>Салат из помидор с репчатым луком</t>
  </si>
  <si>
    <t>Салат из капусты</t>
  </si>
  <si>
    <t>Чай с лимоном</t>
  </si>
  <si>
    <t>Чай с урюком</t>
  </si>
  <si>
    <t>Котлета куриная</t>
  </si>
  <si>
    <t>Компот из свежих фруктов</t>
  </si>
  <si>
    <t>Кисель</t>
  </si>
  <si>
    <t>Салат из огурцов и помидор</t>
  </si>
  <si>
    <t>Помидоры свежие</t>
  </si>
  <si>
    <t>Салат из свеклы с черносливом</t>
  </si>
  <si>
    <t>Рассольник на мкб со сметаной</t>
  </si>
  <si>
    <t>Щи на мкб со сметаной</t>
  </si>
  <si>
    <t>Каша манная молочная</t>
  </si>
  <si>
    <t>Омлет</t>
  </si>
  <si>
    <t>Тефтели из говядины</t>
  </si>
  <si>
    <t>Каша дружба молочная</t>
  </si>
  <si>
    <t>Суп с клецками на курином бульоне</t>
  </si>
  <si>
    <t>Суп картофельный  на мкб с гречневой крупой</t>
  </si>
  <si>
    <t>Макароны отварные со сливочным маслом</t>
  </si>
  <si>
    <t>№203</t>
  </si>
  <si>
    <t>Котлета из птицы</t>
  </si>
  <si>
    <t>№294</t>
  </si>
  <si>
    <t>№382</t>
  </si>
  <si>
    <t>№59</t>
  </si>
  <si>
    <t>Суп картофельный с бобовыми (гороховый) на мкб</t>
  </si>
  <si>
    <t>№348</t>
  </si>
  <si>
    <t>№102</t>
  </si>
  <si>
    <t>Каша геркулесовая молочная со сливочным маслом</t>
  </si>
  <si>
    <t>190/10</t>
  </si>
  <si>
    <t>№376</t>
  </si>
  <si>
    <t>№71</t>
  </si>
  <si>
    <t>Борщ с капустой и картофелем на мкб со сметаной</t>
  </si>
  <si>
    <t>№82</t>
  </si>
  <si>
    <t>№304</t>
  </si>
  <si>
    <t>80/40</t>
  </si>
  <si>
    <t>№229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</si>
  <si>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</si>
  <si>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</si>
  <si>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</si>
  <si>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</si>
  <si>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</si>
  <si>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</si>
  <si>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</si>
  <si>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ДЕНЬ 11</t>
  </si>
  <si>
    <t>ДЕНЬ 12</t>
  </si>
  <si>
    <t>ДЕНЬ 13</t>
  </si>
  <si>
    <t>ДЕНЬ 14</t>
  </si>
  <si>
    <t>№173</t>
  </si>
  <si>
    <t>№312</t>
  </si>
  <si>
    <t>50/50</t>
  </si>
  <si>
    <t>№265</t>
  </si>
  <si>
    <t>Чай с сахаром и лимоном</t>
  </si>
  <si>
    <t>180/10/7</t>
  </si>
  <si>
    <t>№377</t>
  </si>
  <si>
    <t>Салат из белокочанной капусты</t>
  </si>
  <si>
    <t>№45</t>
  </si>
  <si>
    <t>№112</t>
  </si>
  <si>
    <t>Компот из свежих плодов</t>
  </si>
  <si>
    <t>№342</t>
  </si>
  <si>
    <t>Каша молочная "Дружба" со сливочным маслом</t>
  </si>
  <si>
    <t>№175</t>
  </si>
  <si>
    <t>Чай с сахаром и урюком</t>
  </si>
  <si>
    <t>Салат из свежих овощей</t>
  </si>
  <si>
    <t>№24</t>
  </si>
  <si>
    <t>Рассольник Ленинградский на мкб со сметаной</t>
  </si>
  <si>
    <t>№96</t>
  </si>
  <si>
    <t>Салат из свежих помидор с репчатым луком</t>
  </si>
  <si>
    <t>№301</t>
  </si>
  <si>
    <t>Салат из отварной свеклы с черносливом</t>
  </si>
  <si>
    <t>№52</t>
  </si>
  <si>
    <t>Щи с капустой и картофелем на мкб со сметаной</t>
  </si>
  <si>
    <t>№88</t>
  </si>
  <si>
    <t>№359</t>
  </si>
  <si>
    <t>Каша гречневая рассыпчатая со сливочным маслом</t>
  </si>
  <si>
    <t>№171</t>
  </si>
  <si>
    <t>№268</t>
  </si>
  <si>
    <t>Соус томатный с овощами</t>
  </si>
  <si>
    <t>№333</t>
  </si>
  <si>
    <t>Суп картофельный с клёцками на курином бульоне со сметаной</t>
  </si>
  <si>
    <t>№108</t>
  </si>
  <si>
    <t>Биточки рыбные из минтая</t>
  </si>
  <si>
    <t>№234</t>
  </si>
  <si>
    <t>Каша молочная ячневая со сливочным маслом</t>
  </si>
  <si>
    <t>Омлет натуральный</t>
  </si>
  <si>
    <t>№120</t>
  </si>
  <si>
    <t>№101</t>
  </si>
  <si>
    <t>Тефтели мясные</t>
  </si>
  <si>
    <t>№279</t>
  </si>
  <si>
    <t>Суп с макаронными изделиями на курином бульоне со сметаной</t>
  </si>
  <si>
    <t>Рагу овощное с птицей</t>
  </si>
  <si>
    <t>№289</t>
  </si>
  <si>
    <t>№181</t>
  </si>
  <si>
    <t>Суп картофельный с крупой (гречневый) на мкб</t>
  </si>
  <si>
    <t>Каша молочная пшенная со сливочным маслом</t>
  </si>
  <si>
    <t>Жаркое из птицы</t>
  </si>
  <si>
    <t>ТТК №50</t>
  </si>
  <si>
    <t>№209</t>
  </si>
  <si>
    <t xml:space="preserve">Оладьи </t>
  </si>
  <si>
    <t>№406</t>
  </si>
  <si>
    <t xml:space="preserve">Соус </t>
  </si>
  <si>
    <t>Оладьи</t>
  </si>
  <si>
    <t>СЛИЧИТЕЛЬНЫЙ ЛИСТ ПИЩЕВОЙ И ЭНЕРГЕТИЧЕСКИЙ ЦЕННОСТИ ПО ИТОГАМ ДНЯ</t>
  </si>
  <si>
    <t>День</t>
  </si>
  <si>
    <t>Белки</t>
  </si>
  <si>
    <t xml:space="preserve">жиры </t>
  </si>
  <si>
    <t>Итого за 14 дней</t>
  </si>
  <si>
    <t>Среднесуточные данные</t>
  </si>
  <si>
    <t>СУММАРНЫЕ ОБЪЁМЫ БЛЮД ПО ПРИЁМАМ ПИЩИ</t>
  </si>
  <si>
    <t>Наименование</t>
  </si>
  <si>
    <t>День 1</t>
  </si>
  <si>
    <t>День 2</t>
  </si>
  <si>
    <t>День 3</t>
  </si>
  <si>
    <t>День 4</t>
  </si>
  <si>
    <t>День 10</t>
  </si>
  <si>
    <t>Нормы СанПиН не менее</t>
  </si>
  <si>
    <t>РАСПРЕДЕЛЕНИЕ КАЛОРИЙНОСТИ ПО ПРИЁМАМ ПИЩИ</t>
  </si>
  <si>
    <t xml:space="preserve">Рекомендуемые нормы СанПиН </t>
  </si>
  <si>
    <r>
      <t xml:space="preserve">Норма СанПиН 2.3/2.4.3590-20 </t>
    </r>
    <r>
      <rPr>
        <b/>
        <sz val="14"/>
        <color theme="1"/>
        <rFont val="Times New Roman"/>
        <family val="1"/>
        <charset val="204"/>
      </rPr>
      <t>в сутки</t>
    </r>
  </si>
  <si>
    <t>Ккал</t>
  </si>
  <si>
    <t>% от сут нормы</t>
  </si>
  <si>
    <t>Итого</t>
  </si>
  <si>
    <t>№223</t>
  </si>
  <si>
    <t>Запеканка творожная</t>
  </si>
  <si>
    <t>Булочка домашняя</t>
  </si>
  <si>
    <t>Суп картофельный с гречневой крупой</t>
  </si>
  <si>
    <t>Слойка с сахаром</t>
  </si>
  <si>
    <t>№417</t>
  </si>
  <si>
    <t>Котлета куриная с соусом</t>
  </si>
  <si>
    <t>Примерное двухнедельное меню для организации сбалансированного питания детей в пришкольных</t>
  </si>
  <si>
    <t>Бутерброд с маслом</t>
  </si>
  <si>
    <t>Бутерброд с сыром</t>
  </si>
  <si>
    <t>№3</t>
  </si>
  <si>
    <t>Запеканка из творога</t>
  </si>
  <si>
    <t>Каша гречневая молочная</t>
  </si>
  <si>
    <t>Бутерброд с маслом и сыром</t>
  </si>
  <si>
    <t>Каша молочная гречневая со сливочным маслом</t>
  </si>
  <si>
    <t>Картофель тушеный</t>
  </si>
  <si>
    <t xml:space="preserve">Каша манная молочная </t>
  </si>
  <si>
    <t>Сырники из творога</t>
  </si>
  <si>
    <t xml:space="preserve">Сырники творожные </t>
  </si>
  <si>
    <t>№219</t>
  </si>
  <si>
    <t>№142</t>
  </si>
  <si>
    <t>Каша рисовая молочная</t>
  </si>
  <si>
    <t>Каша молочная рисовая со сливочным маслом</t>
  </si>
  <si>
    <t>Гуляш из говядины</t>
  </si>
  <si>
    <t>№260</t>
  </si>
  <si>
    <t>Гороховое пюре</t>
  </si>
  <si>
    <t>№306</t>
  </si>
  <si>
    <t>65</t>
  </si>
  <si>
    <t xml:space="preserve">Пюре гороховое </t>
  </si>
  <si>
    <t>Отличия от основного меню других районов</t>
  </si>
  <si>
    <t>Фрукты по 200 гр</t>
  </si>
  <si>
    <t>Дополнительное увеличение при летнем отдыхе и повышенных энерготратах не менее 10%</t>
  </si>
  <si>
    <t>Норма  не менее 70% (70-75%)</t>
  </si>
  <si>
    <t>Усреднённая потребность  в пищевых веществах для детей с 7 до 12 лет</t>
  </si>
  <si>
    <t>53,9-57,75</t>
  </si>
  <si>
    <t>55,3-59,25</t>
  </si>
  <si>
    <t>234,5-251,25</t>
  </si>
  <si>
    <t>1645-1762,5</t>
  </si>
  <si>
    <t>235-352,5</t>
  </si>
  <si>
    <t>558,12-616,87</t>
  </si>
  <si>
    <t>781,37-863,62</t>
  </si>
  <si>
    <t>150-200</t>
  </si>
  <si>
    <t>60-100</t>
  </si>
  <si>
    <t>90-120</t>
  </si>
  <si>
    <t>185/5/10</t>
  </si>
  <si>
    <t>50/15</t>
  </si>
  <si>
    <t>235/15</t>
  </si>
  <si>
    <t>225/15/10</t>
  </si>
  <si>
    <t>50/10/15</t>
  </si>
  <si>
    <t>Возрастная категория: с 7 до 12 лет</t>
  </si>
  <si>
    <t>Масса порций для детей с 7 до 12 лет</t>
  </si>
  <si>
    <t xml:space="preserve"> оздоровительных лагерях  с дневным прибыванием детей без сна в период каникул</t>
  </si>
  <si>
    <t>Каша молочная манная со сливочным маслом</t>
  </si>
  <si>
    <t>№1</t>
  </si>
  <si>
    <t>№2</t>
  </si>
  <si>
    <t>Директор МБОУ "Старо-Матаковская СОШ"</t>
  </si>
  <si>
    <t>Алькеевского муниципиального района РТ</t>
  </si>
  <si>
    <t>__________________ Тихонов С .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</si>
</sst>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 applyAlignment="1">
      <alignment wrapText="1"/>
    </xf>
    <xf numFmtId="0" fontId="1" fillId="2" borderId="0" xfId="0" applyFont="1" applyFill="1" applyBorder="1"/>
    <xf numFmtId="0" fontId="1" fillId="2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/>
    <xf numFmtId="0" fontId="4" fillId="0" borderId="0" xfId="0" applyFont="1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/>
    <xf numFmtId="0" fontId="5" fillId="0" borderId="1" xfId="0" applyFont="1" applyBorder="1"/>
    <xf numFmtId="10" fontId="3" fillId="0" borderId="1" xfId="0" applyNumberFormat="1" applyFont="1" applyBorder="1"/>
    <xf numFmtId="10" fontId="3" fillId="0" borderId="1" xfId="0" applyNumberFormat="1" applyFont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/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topLeftCell="A40" workbookViewId="0">
      <selection activeCell="H39" sqref="H39"/>
    </sheetView>
  </sheetViews>
  <sheetFormatPr defaultRowHeight="13.8" x14ac:dyDescent="0.25"/>
  <cols>
    <col min="1" max="1" width="34.77734375" style="1" customWidth="1"/>
    <col min="2" max="2" width="28.5546875" style="2" customWidth="1"/>
    <col min="3" max="3" width="27.88671875" style="1" customWidth="1"/>
    <col min="4" max="16384" width="8.88671875" style="1"/>
  </cols>
  <sheetData>
    <row r="1" spans="1:3" x14ac:dyDescent="0.25">
      <c r="A1" s="3" t="s">
        <v>0</v>
      </c>
    </row>
    <row r="3" spans="1:3" x14ac:dyDescent="0.25">
      <c r="A3" s="59" t="s">
        <v>1</v>
      </c>
      <c r="B3" s="59"/>
      <c r="C3" s="59"/>
    </row>
    <row r="5" spans="1:3" x14ac:dyDescent="0.25">
      <c r="A5" s="59" t="s">
        <v>2</v>
      </c>
      <c r="B5" s="59"/>
      <c r="C5" s="59"/>
    </row>
    <row r="7" spans="1:3" x14ac:dyDescent="0.25">
      <c r="A7" s="1" t="s">
        <v>3</v>
      </c>
    </row>
    <row r="9" spans="1:3" ht="69" customHeight="1" x14ac:dyDescent="0.25">
      <c r="A9" s="4" t="s">
        <v>4</v>
      </c>
      <c r="B9" s="60" t="s">
        <v>259</v>
      </c>
      <c r="C9" s="60"/>
    </row>
    <row r="10" spans="1:3" ht="41.4" x14ac:dyDescent="0.25">
      <c r="A10" s="5"/>
      <c r="B10" s="7" t="s">
        <v>29</v>
      </c>
      <c r="C10" s="7" t="s">
        <v>30</v>
      </c>
    </row>
    <row r="11" spans="1:3" x14ac:dyDescent="0.25">
      <c r="A11" s="5" t="s">
        <v>5</v>
      </c>
      <c r="B11" s="6">
        <v>77</v>
      </c>
      <c r="C11" s="8" t="s">
        <v>260</v>
      </c>
    </row>
    <row r="12" spans="1:3" x14ac:dyDescent="0.25">
      <c r="A12" s="5" t="s">
        <v>6</v>
      </c>
      <c r="B12" s="6">
        <v>79</v>
      </c>
      <c r="C12" s="8" t="s">
        <v>261</v>
      </c>
    </row>
    <row r="13" spans="1:3" x14ac:dyDescent="0.25">
      <c r="A13" s="5" t="s">
        <v>7</v>
      </c>
      <c r="B13" s="6">
        <v>335</v>
      </c>
      <c r="C13" s="8" t="s">
        <v>262</v>
      </c>
    </row>
    <row r="14" spans="1:3" x14ac:dyDescent="0.25">
      <c r="A14" s="5" t="s">
        <v>8</v>
      </c>
      <c r="B14" s="6">
        <v>2350</v>
      </c>
      <c r="C14" s="8" t="s">
        <v>263</v>
      </c>
    </row>
    <row r="16" spans="1:3" x14ac:dyDescent="0.25">
      <c r="A16" s="1" t="s">
        <v>9</v>
      </c>
    </row>
    <row r="18" spans="1:4" x14ac:dyDescent="0.25">
      <c r="A18" s="3" t="s">
        <v>10</v>
      </c>
    </row>
    <row r="20" spans="1:4" ht="27.6" x14ac:dyDescent="0.25">
      <c r="A20" s="5" t="s">
        <v>11</v>
      </c>
      <c r="B20" s="7" t="s">
        <v>12</v>
      </c>
      <c r="C20" s="4" t="s">
        <v>13</v>
      </c>
      <c r="D20" s="10" t="s">
        <v>32</v>
      </c>
    </row>
    <row r="21" spans="1:4" x14ac:dyDescent="0.25">
      <c r="A21" s="5" t="s">
        <v>14</v>
      </c>
      <c r="B21" s="9">
        <v>0.25</v>
      </c>
      <c r="C21" s="6">
        <v>587.5</v>
      </c>
      <c r="D21" s="1" t="s">
        <v>265</v>
      </c>
    </row>
    <row r="22" spans="1:4" x14ac:dyDescent="0.25">
      <c r="A22" s="5" t="s">
        <v>16</v>
      </c>
      <c r="B22" s="9">
        <v>0.35</v>
      </c>
      <c r="C22" s="6">
        <v>822.5</v>
      </c>
      <c r="D22" s="1" t="s">
        <v>266</v>
      </c>
    </row>
    <row r="23" spans="1:4" ht="41.4" x14ac:dyDescent="0.25">
      <c r="A23" s="4" t="s">
        <v>257</v>
      </c>
      <c r="B23" s="9" t="s">
        <v>31</v>
      </c>
      <c r="C23" s="6" t="s">
        <v>264</v>
      </c>
    </row>
    <row r="27" spans="1:4" x14ac:dyDescent="0.25">
      <c r="A27" s="3" t="s">
        <v>17</v>
      </c>
    </row>
    <row r="29" spans="1:4" x14ac:dyDescent="0.25">
      <c r="A29" s="60" t="s">
        <v>33</v>
      </c>
      <c r="B29" s="6" t="s">
        <v>34</v>
      </c>
      <c r="C29" s="5" t="s">
        <v>35</v>
      </c>
    </row>
    <row r="30" spans="1:4" x14ac:dyDescent="0.25">
      <c r="A30" s="60"/>
      <c r="B30" s="6" t="s">
        <v>36</v>
      </c>
      <c r="C30" s="5" t="s">
        <v>37</v>
      </c>
    </row>
    <row r="33" spans="1:3" x14ac:dyDescent="0.25">
      <c r="A33" s="59" t="s">
        <v>18</v>
      </c>
      <c r="B33" s="59"/>
      <c r="C33" s="59"/>
    </row>
    <row r="35" spans="1:3" x14ac:dyDescent="0.25">
      <c r="A35" s="59" t="s">
        <v>2</v>
      </c>
      <c r="B35" s="59"/>
      <c r="C35" s="59"/>
    </row>
    <row r="37" spans="1:3" x14ac:dyDescent="0.25">
      <c r="A37" s="3" t="s">
        <v>276</v>
      </c>
    </row>
    <row r="39" spans="1:3" ht="99" customHeight="1" x14ac:dyDescent="0.25">
      <c r="A39" s="4" t="s">
        <v>19</v>
      </c>
      <c r="B39" s="6" t="s">
        <v>267</v>
      </c>
    </row>
    <row r="40" spans="1:3" ht="27.6" x14ac:dyDescent="0.25">
      <c r="A40" s="4" t="s">
        <v>21</v>
      </c>
      <c r="B40" s="6" t="s">
        <v>268</v>
      </c>
    </row>
    <row r="41" spans="1:3" x14ac:dyDescent="0.25">
      <c r="A41" s="4" t="s">
        <v>22</v>
      </c>
      <c r="B41" s="6" t="s">
        <v>20</v>
      </c>
    </row>
    <row r="42" spans="1:3" ht="27.6" x14ac:dyDescent="0.25">
      <c r="A42" s="4" t="s">
        <v>23</v>
      </c>
      <c r="B42" s="6" t="s">
        <v>269</v>
      </c>
    </row>
    <row r="43" spans="1:3" x14ac:dyDescent="0.25">
      <c r="A43" s="4" t="s">
        <v>24</v>
      </c>
      <c r="B43" s="6" t="s">
        <v>267</v>
      </c>
    </row>
    <row r="44" spans="1:3" x14ac:dyDescent="0.25">
      <c r="A44" s="4" t="s">
        <v>25</v>
      </c>
      <c r="B44" s="6" t="s">
        <v>26</v>
      </c>
    </row>
    <row r="45" spans="1:3" x14ac:dyDescent="0.25">
      <c r="A45" s="4" t="s">
        <v>27</v>
      </c>
      <c r="B45" s="6">
        <v>100</v>
      </c>
    </row>
    <row r="47" spans="1:3" x14ac:dyDescent="0.25">
      <c r="A47" s="59" t="s">
        <v>9</v>
      </c>
      <c r="B47" s="59"/>
      <c r="C47" s="59"/>
    </row>
    <row r="49" spans="1:2" x14ac:dyDescent="0.25">
      <c r="A49" s="3" t="s">
        <v>28</v>
      </c>
    </row>
    <row r="51" spans="1:2" x14ac:dyDescent="0.25">
      <c r="A51" s="5" t="s">
        <v>14</v>
      </c>
      <c r="B51" s="6">
        <v>500</v>
      </c>
    </row>
    <row r="52" spans="1:2" x14ac:dyDescent="0.25">
      <c r="A52" s="5" t="s">
        <v>15</v>
      </c>
      <c r="B52" s="6">
        <v>200</v>
      </c>
    </row>
    <row r="53" spans="1:2" x14ac:dyDescent="0.25">
      <c r="A53" s="5" t="s">
        <v>16</v>
      </c>
      <c r="B53" s="6">
        <v>700</v>
      </c>
    </row>
  </sheetData>
  <mergeCells count="7">
    <mergeCell ref="A47:C47"/>
    <mergeCell ref="A29:A30"/>
    <mergeCell ref="A3:C3"/>
    <mergeCell ref="A5:C5"/>
    <mergeCell ref="B9:C9"/>
    <mergeCell ref="A33:C33"/>
    <mergeCell ref="A35:C35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B53" sqref="B53"/>
    </sheetView>
  </sheetViews>
  <sheetFormatPr defaultColWidth="9.109375" defaultRowHeight="13.8" x14ac:dyDescent="0.25"/>
  <cols>
    <col min="1" max="1" width="27.5546875" style="12" customWidth="1"/>
    <col min="2" max="2" width="27.88671875" style="12" customWidth="1"/>
    <col min="3" max="3" width="27.6640625" style="12" customWidth="1"/>
    <col min="4" max="4" width="27.33203125" style="12" customWidth="1"/>
    <col min="5" max="6" width="27.88671875" style="12" customWidth="1"/>
    <col min="7" max="7" width="28.33203125" style="12" customWidth="1"/>
    <col min="8" max="16384" width="9.109375" style="12"/>
  </cols>
  <sheetData>
    <row r="1" spans="1:7" ht="17.399999999999999" x14ac:dyDescent="0.3">
      <c r="A1" s="11" t="s">
        <v>38</v>
      </c>
      <c r="B1" s="11" t="s">
        <v>39</v>
      </c>
      <c r="C1" s="11" t="s">
        <v>40</v>
      </c>
      <c r="D1" s="11" t="s">
        <v>41</v>
      </c>
      <c r="E1" s="11" t="s">
        <v>42</v>
      </c>
      <c r="F1" s="11" t="s">
        <v>43</v>
      </c>
      <c r="G1" s="11" t="s">
        <v>44</v>
      </c>
    </row>
    <row r="2" spans="1:7" x14ac:dyDescent="0.25">
      <c r="A2" s="13" t="s">
        <v>14</v>
      </c>
      <c r="B2" s="13" t="s">
        <v>14</v>
      </c>
      <c r="C2" s="13" t="s">
        <v>14</v>
      </c>
      <c r="D2" s="13" t="s">
        <v>14</v>
      </c>
      <c r="E2" s="13" t="s">
        <v>14</v>
      </c>
      <c r="F2" s="13" t="s">
        <v>14</v>
      </c>
      <c r="G2" s="13" t="s">
        <v>14</v>
      </c>
    </row>
    <row r="3" spans="1:7" x14ac:dyDescent="0.25">
      <c r="A3" s="14" t="s">
        <v>46</v>
      </c>
      <c r="B3" s="14" t="s">
        <v>45</v>
      </c>
      <c r="C3" s="14" t="s">
        <v>238</v>
      </c>
      <c r="D3" s="15" t="s">
        <v>87</v>
      </c>
      <c r="E3" s="14" t="s">
        <v>242</v>
      </c>
      <c r="F3" s="14" t="s">
        <v>247</v>
      </c>
      <c r="G3" s="14" t="s">
        <v>88</v>
      </c>
    </row>
    <row r="4" spans="1:7" x14ac:dyDescent="0.25">
      <c r="A4" s="14" t="s">
        <v>91</v>
      </c>
      <c r="B4" s="12" t="s">
        <v>237</v>
      </c>
      <c r="C4" s="14" t="s">
        <v>118</v>
      </c>
      <c r="D4" s="14" t="s">
        <v>91</v>
      </c>
      <c r="E4" s="12" t="s">
        <v>243</v>
      </c>
      <c r="F4" s="14" t="s">
        <v>239</v>
      </c>
      <c r="G4" s="14" t="s">
        <v>118</v>
      </c>
    </row>
    <row r="5" spans="1:7" x14ac:dyDescent="0.25">
      <c r="A5" s="14" t="s">
        <v>235</v>
      </c>
      <c r="B5" s="14" t="s">
        <v>234</v>
      </c>
      <c r="C5" s="14" t="s">
        <v>239</v>
      </c>
      <c r="D5" s="14" t="s">
        <v>235</v>
      </c>
      <c r="E5" s="14" t="s">
        <v>234</v>
      </c>
      <c r="F5" s="14" t="s">
        <v>94</v>
      </c>
      <c r="G5" s="14" t="s">
        <v>235</v>
      </c>
    </row>
    <row r="6" spans="1:7" x14ac:dyDescent="0.25">
      <c r="A6" s="14" t="s">
        <v>94</v>
      </c>
      <c r="B6" s="14" t="s">
        <v>96</v>
      </c>
      <c r="C6" s="14" t="s">
        <v>108</v>
      </c>
      <c r="D6" s="14" t="s">
        <v>107</v>
      </c>
      <c r="E6" s="14" t="s">
        <v>96</v>
      </c>
      <c r="F6" s="14" t="s">
        <v>47</v>
      </c>
      <c r="G6" s="14" t="s">
        <v>108</v>
      </c>
    </row>
    <row r="7" spans="1:7" x14ac:dyDescent="0.25">
      <c r="A7" s="14" t="s">
        <v>47</v>
      </c>
      <c r="B7" s="14" t="s">
        <v>47</v>
      </c>
      <c r="C7" s="12" t="s">
        <v>47</v>
      </c>
      <c r="D7" s="14" t="s">
        <v>47</v>
      </c>
      <c r="E7" s="14" t="s">
        <v>47</v>
      </c>
      <c r="F7" s="14"/>
      <c r="G7" s="14" t="s">
        <v>47</v>
      </c>
    </row>
    <row r="8" spans="1:7" x14ac:dyDescent="0.25">
      <c r="A8" s="14"/>
      <c r="C8" s="14"/>
      <c r="E8" s="14"/>
      <c r="G8" s="14"/>
    </row>
    <row r="9" spans="1:7" x14ac:dyDescent="0.25">
      <c r="A9" s="13" t="s">
        <v>48</v>
      </c>
      <c r="B9" s="13" t="s">
        <v>48</v>
      </c>
      <c r="C9" s="13" t="s">
        <v>48</v>
      </c>
      <c r="D9" s="13" t="s">
        <v>48</v>
      </c>
      <c r="E9" s="13" t="s">
        <v>48</v>
      </c>
      <c r="F9" s="13" t="s">
        <v>48</v>
      </c>
      <c r="G9" s="13" t="s">
        <v>48</v>
      </c>
    </row>
    <row r="10" spans="1:7" x14ac:dyDescent="0.25">
      <c r="A10" s="17" t="s">
        <v>49</v>
      </c>
      <c r="B10" s="14" t="s">
        <v>50</v>
      </c>
      <c r="C10" s="14" t="s">
        <v>50</v>
      </c>
      <c r="D10" s="14" t="s">
        <v>50</v>
      </c>
      <c r="E10" s="14" t="s">
        <v>50</v>
      </c>
      <c r="F10" s="14" t="s">
        <v>50</v>
      </c>
      <c r="G10" s="14" t="s">
        <v>50</v>
      </c>
    </row>
    <row r="11" spans="1:7" x14ac:dyDescent="0.25">
      <c r="A11" s="14" t="s">
        <v>205</v>
      </c>
      <c r="B11" s="14" t="s">
        <v>51</v>
      </c>
      <c r="C11" s="14" t="s">
        <v>51</v>
      </c>
      <c r="D11" s="12" t="s">
        <v>228</v>
      </c>
      <c r="E11" s="14" t="s">
        <v>51</v>
      </c>
      <c r="F11" s="14" t="s">
        <v>51</v>
      </c>
      <c r="G11" s="14" t="s">
        <v>205</v>
      </c>
    </row>
    <row r="12" spans="1:7" x14ac:dyDescent="0.25">
      <c r="A12" s="14"/>
      <c r="B12" s="14"/>
      <c r="C12" s="14"/>
      <c r="D12" s="14"/>
      <c r="E12" s="14"/>
      <c r="F12" s="14"/>
      <c r="G12" s="14"/>
    </row>
    <row r="13" spans="1:7" x14ac:dyDescent="0.25">
      <c r="A13" s="13" t="s">
        <v>16</v>
      </c>
      <c r="B13" s="13" t="s">
        <v>16</v>
      </c>
      <c r="C13" s="13" t="s">
        <v>16</v>
      </c>
      <c r="D13" s="13" t="s">
        <v>16</v>
      </c>
      <c r="E13" s="13" t="s">
        <v>16</v>
      </c>
      <c r="F13" s="13" t="s">
        <v>16</v>
      </c>
      <c r="G13" s="13" t="s">
        <v>16</v>
      </c>
    </row>
    <row r="14" spans="1:7" x14ac:dyDescent="0.25">
      <c r="A14" s="14" t="s">
        <v>95</v>
      </c>
      <c r="B14" s="14" t="s">
        <v>112</v>
      </c>
      <c r="C14" s="23" t="s">
        <v>106</v>
      </c>
      <c r="D14" s="14" t="s">
        <v>114</v>
      </c>
      <c r="E14" s="14" t="s">
        <v>105</v>
      </c>
      <c r="F14" s="15" t="s">
        <v>95</v>
      </c>
      <c r="G14" s="14" t="s">
        <v>112</v>
      </c>
    </row>
    <row r="15" spans="1:7" ht="27.6" x14ac:dyDescent="0.25">
      <c r="A15" s="16" t="s">
        <v>97</v>
      </c>
      <c r="B15" s="22" t="s">
        <v>101</v>
      </c>
      <c r="C15" s="16" t="s">
        <v>103</v>
      </c>
      <c r="D15" s="16" t="s">
        <v>115</v>
      </c>
      <c r="E15" s="22" t="s">
        <v>116</v>
      </c>
      <c r="F15" s="16" t="s">
        <v>121</v>
      </c>
      <c r="G15" s="16" t="s">
        <v>229</v>
      </c>
    </row>
    <row r="16" spans="1:7" x14ac:dyDescent="0.25">
      <c r="A16" s="14" t="s">
        <v>52</v>
      </c>
      <c r="B16" s="14" t="s">
        <v>61</v>
      </c>
      <c r="C16" s="14" t="s">
        <v>62</v>
      </c>
      <c r="D16" s="14" t="s">
        <v>52</v>
      </c>
      <c r="E16" s="14" t="s">
        <v>241</v>
      </c>
      <c r="F16" s="14" t="s">
        <v>53</v>
      </c>
      <c r="G16" s="21" t="s">
        <v>86</v>
      </c>
    </row>
    <row r="17" spans="1:7" x14ac:dyDescent="0.25">
      <c r="A17" s="14" t="s">
        <v>109</v>
      </c>
      <c r="B17" s="14" t="s">
        <v>104</v>
      </c>
      <c r="C17" s="12" t="s">
        <v>100</v>
      </c>
      <c r="D17" s="14" t="s">
        <v>102</v>
      </c>
      <c r="E17" s="16" t="s">
        <v>89</v>
      </c>
      <c r="F17" s="12" t="s">
        <v>249</v>
      </c>
      <c r="G17" s="14" t="s">
        <v>99</v>
      </c>
    </row>
    <row r="18" spans="1:7" x14ac:dyDescent="0.25">
      <c r="A18" s="14" t="s">
        <v>204</v>
      </c>
      <c r="B18" s="14" t="s">
        <v>99</v>
      </c>
      <c r="C18" s="14" t="s">
        <v>99</v>
      </c>
      <c r="D18" s="14" t="s">
        <v>99</v>
      </c>
      <c r="E18" s="14" t="s">
        <v>99</v>
      </c>
      <c r="F18" s="14" t="s">
        <v>99</v>
      </c>
      <c r="G18" s="14" t="s">
        <v>98</v>
      </c>
    </row>
    <row r="19" spans="1:7" s="18" customFormat="1" x14ac:dyDescent="0.25">
      <c r="A19" s="14" t="s">
        <v>99</v>
      </c>
      <c r="B19" s="16" t="s">
        <v>111</v>
      </c>
      <c r="C19" s="16" t="s">
        <v>110</v>
      </c>
      <c r="D19" s="14" t="s">
        <v>98</v>
      </c>
      <c r="E19" s="16" t="s">
        <v>111</v>
      </c>
      <c r="F19" s="16" t="s">
        <v>110</v>
      </c>
      <c r="G19" s="14"/>
    </row>
    <row r="20" spans="1:7" x14ac:dyDescent="0.25">
      <c r="A20" s="14" t="s">
        <v>98</v>
      </c>
      <c r="B20" s="14"/>
      <c r="C20" s="14"/>
      <c r="D20" s="14"/>
      <c r="E20" s="14"/>
      <c r="F20" s="14"/>
      <c r="G20" s="14"/>
    </row>
    <row r="21" spans="1:7" x14ac:dyDescent="0.25">
      <c r="A21" s="19"/>
      <c r="B21" s="19"/>
      <c r="C21" s="19"/>
      <c r="D21" s="19"/>
      <c r="E21" s="19"/>
      <c r="F21" s="19"/>
      <c r="G21" s="19"/>
    </row>
    <row r="23" spans="1:7" ht="17.399999999999999" x14ac:dyDescent="0.3">
      <c r="A23" s="11" t="s">
        <v>54</v>
      </c>
      <c r="B23" s="11" t="s">
        <v>55</v>
      </c>
      <c r="C23" s="11" t="s">
        <v>56</v>
      </c>
      <c r="D23" s="11" t="s">
        <v>57</v>
      </c>
      <c r="E23" s="11" t="s">
        <v>58</v>
      </c>
      <c r="F23" s="11" t="s">
        <v>59</v>
      </c>
      <c r="G23" s="11" t="s">
        <v>60</v>
      </c>
    </row>
    <row r="24" spans="1:7" x14ac:dyDescent="0.25">
      <c r="A24" s="13" t="s">
        <v>14</v>
      </c>
      <c r="B24" s="13" t="s">
        <v>14</v>
      </c>
      <c r="C24" s="13" t="s">
        <v>14</v>
      </c>
      <c r="D24" s="13" t="s">
        <v>14</v>
      </c>
      <c r="E24" s="13" t="s">
        <v>14</v>
      </c>
      <c r="F24" s="13" t="s">
        <v>14</v>
      </c>
      <c r="G24" s="13" t="s">
        <v>14</v>
      </c>
    </row>
    <row r="25" spans="1:7" x14ac:dyDescent="0.25">
      <c r="A25" s="14" t="s">
        <v>45</v>
      </c>
      <c r="B25" s="14" t="s">
        <v>46</v>
      </c>
      <c r="C25" s="16" t="s">
        <v>117</v>
      </c>
      <c r="D25" s="14" t="s">
        <v>120</v>
      </c>
      <c r="E25" s="14" t="s">
        <v>45</v>
      </c>
      <c r="F25" s="14" t="s">
        <v>238</v>
      </c>
      <c r="G25" s="14" t="s">
        <v>120</v>
      </c>
    </row>
    <row r="26" spans="1:7" x14ac:dyDescent="0.25">
      <c r="A26" s="14" t="s">
        <v>91</v>
      </c>
      <c r="B26" s="14" t="s">
        <v>239</v>
      </c>
      <c r="C26" s="14" t="s">
        <v>243</v>
      </c>
      <c r="D26" s="12" t="s">
        <v>118</v>
      </c>
      <c r="E26" s="14" t="s">
        <v>239</v>
      </c>
      <c r="F26" s="14" t="s">
        <v>91</v>
      </c>
      <c r="G26" s="14" t="s">
        <v>118</v>
      </c>
    </row>
    <row r="27" spans="1:7" x14ac:dyDescent="0.25">
      <c r="A27" s="14" t="s">
        <v>234</v>
      </c>
      <c r="B27" s="14" t="s">
        <v>94</v>
      </c>
      <c r="C27" s="14" t="s">
        <v>235</v>
      </c>
      <c r="D27" s="14" t="s">
        <v>234</v>
      </c>
      <c r="E27" s="14" t="s">
        <v>94</v>
      </c>
      <c r="F27" s="14" t="s">
        <v>235</v>
      </c>
      <c r="G27" s="14" t="s">
        <v>234</v>
      </c>
    </row>
    <row r="28" spans="1:7" x14ac:dyDescent="0.25">
      <c r="A28" s="14" t="s">
        <v>107</v>
      </c>
      <c r="B28" s="14" t="s">
        <v>47</v>
      </c>
      <c r="C28" s="14" t="s">
        <v>96</v>
      </c>
      <c r="D28" s="14" t="s">
        <v>108</v>
      </c>
      <c r="E28" s="14" t="s">
        <v>47</v>
      </c>
      <c r="F28" s="14" t="s">
        <v>107</v>
      </c>
      <c r="G28" s="14" t="s">
        <v>108</v>
      </c>
    </row>
    <row r="29" spans="1:7" x14ac:dyDescent="0.25">
      <c r="A29" s="14" t="s">
        <v>47</v>
      </c>
      <c r="C29" s="14" t="s">
        <v>47</v>
      </c>
      <c r="D29" s="14" t="s">
        <v>47</v>
      </c>
      <c r="F29" s="14" t="s">
        <v>47</v>
      </c>
      <c r="G29" s="14" t="s">
        <v>47</v>
      </c>
    </row>
    <row r="30" spans="1:7" x14ac:dyDescent="0.25">
      <c r="A30" s="14"/>
      <c r="B30" s="14"/>
      <c r="C30" s="14"/>
      <c r="D30" s="14"/>
      <c r="E30" s="14"/>
      <c r="F30" s="14"/>
      <c r="G30" s="14"/>
    </row>
    <row r="31" spans="1:7" x14ac:dyDescent="0.25">
      <c r="A31" s="13" t="s">
        <v>48</v>
      </c>
      <c r="B31" s="13" t="s">
        <v>48</v>
      </c>
      <c r="C31" s="13" t="s">
        <v>48</v>
      </c>
      <c r="D31" s="13" t="s">
        <v>48</v>
      </c>
      <c r="E31" s="13" t="s">
        <v>48</v>
      </c>
      <c r="F31" s="13" t="s">
        <v>48</v>
      </c>
      <c r="G31" s="13" t="s">
        <v>48</v>
      </c>
    </row>
    <row r="32" spans="1:7" x14ac:dyDescent="0.25">
      <c r="A32" s="15" t="s">
        <v>50</v>
      </c>
      <c r="B32" s="14" t="s">
        <v>49</v>
      </c>
      <c r="C32" s="14" t="s">
        <v>50</v>
      </c>
      <c r="D32" s="14" t="s">
        <v>49</v>
      </c>
      <c r="E32" s="15" t="s">
        <v>50</v>
      </c>
      <c r="F32" s="15" t="s">
        <v>50</v>
      </c>
      <c r="G32" s="14" t="s">
        <v>49</v>
      </c>
    </row>
    <row r="33" spans="1:7" x14ac:dyDescent="0.25">
      <c r="A33" s="14" t="s">
        <v>51</v>
      </c>
      <c r="B33" s="14" t="s">
        <v>51</v>
      </c>
      <c r="C33" s="12" t="s">
        <v>230</v>
      </c>
      <c r="D33" s="14" t="s">
        <v>51</v>
      </c>
      <c r="E33" s="14" t="s">
        <v>51</v>
      </c>
      <c r="F33" s="14" t="s">
        <v>205</v>
      </c>
      <c r="G33" s="14" t="s">
        <v>51</v>
      </c>
    </row>
    <row r="34" spans="1:7" x14ac:dyDescent="0.25">
      <c r="A34" s="14"/>
      <c r="B34" s="14"/>
      <c r="C34" s="14"/>
      <c r="D34" s="14"/>
      <c r="E34" s="14"/>
      <c r="F34" s="14"/>
      <c r="G34" s="14"/>
    </row>
    <row r="35" spans="1:7" x14ac:dyDescent="0.25">
      <c r="A35" s="13" t="s">
        <v>16</v>
      </c>
      <c r="B35" s="13" t="s">
        <v>16</v>
      </c>
      <c r="C35" s="13" t="s">
        <v>16</v>
      </c>
      <c r="D35" s="13" t="s">
        <v>16</v>
      </c>
      <c r="E35" s="13" t="s">
        <v>16</v>
      </c>
      <c r="F35" s="13" t="s">
        <v>16</v>
      </c>
      <c r="G35" s="13" t="s">
        <v>16</v>
      </c>
    </row>
    <row r="36" spans="1:7" x14ac:dyDescent="0.25">
      <c r="A36" s="14" t="s">
        <v>92</v>
      </c>
      <c r="B36" s="14" t="s">
        <v>114</v>
      </c>
      <c r="C36" s="23" t="s">
        <v>106</v>
      </c>
      <c r="D36" s="14" t="s">
        <v>105</v>
      </c>
      <c r="E36" s="15" t="s">
        <v>95</v>
      </c>
      <c r="F36" s="14" t="s">
        <v>114</v>
      </c>
      <c r="G36" s="14" t="s">
        <v>112</v>
      </c>
    </row>
    <row r="37" spans="1:7" ht="27.6" x14ac:dyDescent="0.25">
      <c r="A37" s="16" t="s">
        <v>115</v>
      </c>
      <c r="B37" s="22" t="s">
        <v>116</v>
      </c>
      <c r="C37" s="16" t="s">
        <v>122</v>
      </c>
      <c r="D37" s="22" t="s">
        <v>101</v>
      </c>
      <c r="E37" s="16" t="s">
        <v>103</v>
      </c>
      <c r="F37" s="16" t="s">
        <v>115</v>
      </c>
      <c r="G37" s="22" t="s">
        <v>116</v>
      </c>
    </row>
    <row r="38" spans="1:7" x14ac:dyDescent="0.25">
      <c r="A38" s="14" t="s">
        <v>52</v>
      </c>
      <c r="B38" s="14" t="s">
        <v>62</v>
      </c>
      <c r="C38" s="14" t="s">
        <v>61</v>
      </c>
      <c r="D38" s="14" t="s">
        <v>52</v>
      </c>
      <c r="E38" s="14" t="s">
        <v>254</v>
      </c>
      <c r="F38" s="14" t="s">
        <v>90</v>
      </c>
      <c r="G38" s="14" t="s">
        <v>62</v>
      </c>
    </row>
    <row r="39" spans="1:7" x14ac:dyDescent="0.25">
      <c r="A39" s="20" t="s">
        <v>119</v>
      </c>
      <c r="B39" s="12" t="s">
        <v>93</v>
      </c>
      <c r="C39" s="14" t="s">
        <v>104</v>
      </c>
      <c r="D39" s="14" t="s">
        <v>232</v>
      </c>
      <c r="E39" s="12" t="s">
        <v>100</v>
      </c>
      <c r="F39" s="14" t="s">
        <v>99</v>
      </c>
      <c r="G39" s="14" t="s">
        <v>89</v>
      </c>
    </row>
    <row r="40" spans="1:7" x14ac:dyDescent="0.25">
      <c r="A40" s="14" t="s">
        <v>204</v>
      </c>
      <c r="B40" s="14" t="s">
        <v>99</v>
      </c>
      <c r="C40" s="14" t="s">
        <v>99</v>
      </c>
      <c r="D40" s="14" t="s">
        <v>99</v>
      </c>
      <c r="E40" s="14" t="s">
        <v>99</v>
      </c>
      <c r="F40" s="14" t="s">
        <v>98</v>
      </c>
      <c r="G40" s="14" t="s">
        <v>99</v>
      </c>
    </row>
    <row r="41" spans="1:7" x14ac:dyDescent="0.25">
      <c r="A41" s="14" t="s">
        <v>99</v>
      </c>
      <c r="B41" s="16" t="s">
        <v>110</v>
      </c>
      <c r="C41" s="14" t="s">
        <v>98</v>
      </c>
      <c r="D41" s="16" t="s">
        <v>111</v>
      </c>
      <c r="E41" s="16" t="s">
        <v>110</v>
      </c>
      <c r="G41" s="16" t="s">
        <v>111</v>
      </c>
    </row>
    <row r="42" spans="1:7" x14ac:dyDescent="0.25">
      <c r="A42" s="16" t="s">
        <v>111</v>
      </c>
      <c r="B42" s="14"/>
      <c r="C42" s="14"/>
      <c r="D42" s="14"/>
      <c r="E42" s="14"/>
      <c r="F42" s="14"/>
      <c r="G42" s="14"/>
    </row>
    <row r="45" spans="1:7" x14ac:dyDescent="0.25">
      <c r="A45" s="12" t="s">
        <v>255</v>
      </c>
    </row>
    <row r="47" spans="1:7" x14ac:dyDescent="0.25">
      <c r="A47" s="12" t="s">
        <v>256</v>
      </c>
    </row>
  </sheetData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2"/>
  <sheetViews>
    <sheetView tabSelected="1" zoomScale="66" zoomScaleNormal="66" workbookViewId="0">
      <selection sqref="A1:A4"/>
    </sheetView>
  </sheetViews>
  <sheetFormatPr defaultRowHeight="22.8" x14ac:dyDescent="0.4"/>
  <cols>
    <col min="1" max="1" width="21.33203125" style="36" customWidth="1"/>
    <col min="2" max="2" width="77.33203125" style="37" customWidth="1"/>
    <col min="3" max="3" width="22.33203125" style="38" customWidth="1"/>
    <col min="4" max="4" width="20.109375" style="39" customWidth="1"/>
    <col min="5" max="5" width="17.77734375" style="39" customWidth="1"/>
    <col min="6" max="6" width="21.5546875" style="39" customWidth="1"/>
    <col min="7" max="7" width="30.109375" style="39" customWidth="1"/>
    <col min="8" max="8" width="21.21875" style="39" customWidth="1"/>
    <col min="9" max="16384" width="8.88671875" style="36"/>
  </cols>
  <sheetData>
    <row r="1" spans="1:8" ht="23.4" x14ac:dyDescent="0.45">
      <c r="A1" s="56" t="s">
        <v>63</v>
      </c>
      <c r="B1" s="57"/>
      <c r="C1" s="58"/>
      <c r="D1" s="58"/>
      <c r="E1" s="58"/>
      <c r="F1" s="58"/>
      <c r="G1" s="40" t="s">
        <v>64</v>
      </c>
    </row>
    <row r="2" spans="1:8" ht="23.4" x14ac:dyDescent="0.45">
      <c r="A2" s="56" t="s">
        <v>281</v>
      </c>
      <c r="B2" s="57"/>
      <c r="C2" s="57"/>
      <c r="D2" s="57"/>
      <c r="E2" s="57"/>
      <c r="F2" s="57"/>
      <c r="G2" s="40" t="s">
        <v>83</v>
      </c>
    </row>
    <row r="3" spans="1:8" ht="23.4" x14ac:dyDescent="0.45">
      <c r="A3" s="56" t="s">
        <v>282</v>
      </c>
      <c r="B3" s="57"/>
      <c r="C3" s="57"/>
      <c r="D3" s="57"/>
      <c r="E3" s="57"/>
      <c r="F3" s="57"/>
      <c r="G3" s="40"/>
    </row>
    <row r="4" spans="1:8" ht="23.4" x14ac:dyDescent="0.45">
      <c r="A4" s="56" t="s">
        <v>283</v>
      </c>
      <c r="B4" s="57"/>
      <c r="C4" s="57"/>
      <c r="D4" s="57"/>
      <c r="E4" s="57"/>
      <c r="F4" s="57"/>
      <c r="G4" s="40" t="s">
        <v>65</v>
      </c>
    </row>
    <row r="6" spans="1:8" x14ac:dyDescent="0.4">
      <c r="A6" s="64" t="s">
        <v>233</v>
      </c>
      <c r="B6" s="64"/>
      <c r="C6" s="64"/>
      <c r="D6" s="64"/>
      <c r="E6" s="64"/>
      <c r="F6" s="64"/>
      <c r="G6" s="64"/>
      <c r="H6" s="64"/>
    </row>
    <row r="7" spans="1:8" x14ac:dyDescent="0.4">
      <c r="A7" s="64" t="s">
        <v>277</v>
      </c>
      <c r="B7" s="64"/>
      <c r="C7" s="64"/>
      <c r="D7" s="64"/>
      <c r="E7" s="64"/>
      <c r="F7" s="64"/>
      <c r="G7" s="64"/>
      <c r="H7" s="64"/>
    </row>
    <row r="8" spans="1:8" x14ac:dyDescent="0.4">
      <c r="A8" s="65" t="s">
        <v>275</v>
      </c>
      <c r="B8" s="65"/>
      <c r="C8" s="65"/>
      <c r="D8" s="65"/>
      <c r="E8" s="65"/>
      <c r="F8" s="65"/>
      <c r="G8" s="65"/>
      <c r="H8" s="65"/>
    </row>
    <row r="9" spans="1:8" x14ac:dyDescent="0.4">
      <c r="A9" s="41"/>
      <c r="B9" s="41"/>
      <c r="C9" s="41"/>
      <c r="D9" s="41"/>
      <c r="E9" s="41"/>
      <c r="F9" s="41"/>
      <c r="G9" s="41"/>
      <c r="H9" s="41"/>
    </row>
    <row r="10" spans="1:8" ht="45.6" x14ac:dyDescent="0.4">
      <c r="A10" s="42" t="s">
        <v>66</v>
      </c>
      <c r="B10" s="43" t="s">
        <v>67</v>
      </c>
      <c r="C10" s="43" t="s">
        <v>68</v>
      </c>
      <c r="D10" s="66" t="s">
        <v>69</v>
      </c>
      <c r="E10" s="66"/>
      <c r="F10" s="66"/>
      <c r="G10" s="43" t="s">
        <v>70</v>
      </c>
      <c r="H10" s="43" t="s">
        <v>71</v>
      </c>
    </row>
    <row r="11" spans="1:8" x14ac:dyDescent="0.4">
      <c r="A11" s="44"/>
      <c r="B11" s="42"/>
      <c r="C11" s="43"/>
      <c r="D11" s="45" t="s">
        <v>72</v>
      </c>
      <c r="E11" s="45" t="s">
        <v>73</v>
      </c>
      <c r="F11" s="45" t="s">
        <v>74</v>
      </c>
      <c r="G11" s="45" t="s">
        <v>75</v>
      </c>
      <c r="H11" s="45"/>
    </row>
    <row r="12" spans="1:8" x14ac:dyDescent="0.4">
      <c r="A12" s="61" t="s">
        <v>76</v>
      </c>
      <c r="B12" s="62"/>
      <c r="C12" s="63"/>
      <c r="D12" s="45"/>
      <c r="E12" s="45"/>
      <c r="F12" s="45"/>
      <c r="G12" s="45"/>
      <c r="H12" s="45"/>
    </row>
    <row r="13" spans="1:8" x14ac:dyDescent="0.4">
      <c r="A13" s="46" t="s">
        <v>14</v>
      </c>
      <c r="B13" s="42" t="s">
        <v>187</v>
      </c>
      <c r="C13" s="43" t="s">
        <v>270</v>
      </c>
      <c r="D13" s="45">
        <v>6.88</v>
      </c>
      <c r="E13" s="45">
        <v>9.1300000000000008</v>
      </c>
      <c r="F13" s="45">
        <v>18.98</v>
      </c>
      <c r="G13" s="45">
        <v>176</v>
      </c>
      <c r="H13" s="45" t="s">
        <v>152</v>
      </c>
    </row>
    <row r="14" spans="1:8" x14ac:dyDescent="0.4">
      <c r="A14" s="46"/>
      <c r="B14" s="42" t="s">
        <v>91</v>
      </c>
      <c r="C14" s="43">
        <v>40</v>
      </c>
      <c r="D14" s="45">
        <v>6</v>
      </c>
      <c r="E14" s="45">
        <v>5.5</v>
      </c>
      <c r="F14" s="45">
        <v>0.3</v>
      </c>
      <c r="G14" s="45">
        <v>78</v>
      </c>
      <c r="H14" s="45" t="s">
        <v>201</v>
      </c>
    </row>
    <row r="15" spans="1:8" x14ac:dyDescent="0.4">
      <c r="A15" s="46"/>
      <c r="B15" s="37" t="s">
        <v>235</v>
      </c>
      <c r="C15" s="43" t="s">
        <v>271</v>
      </c>
      <c r="D15" s="45">
        <v>6.32</v>
      </c>
      <c r="E15" s="45">
        <v>4.58</v>
      </c>
      <c r="F15" s="45">
        <v>23.57</v>
      </c>
      <c r="G15" s="45">
        <v>174.88</v>
      </c>
      <c r="H15" s="45" t="s">
        <v>236</v>
      </c>
    </row>
    <row r="16" spans="1:8" x14ac:dyDescent="0.4">
      <c r="A16" s="44"/>
      <c r="B16" s="42" t="s">
        <v>94</v>
      </c>
      <c r="C16" s="43">
        <v>200</v>
      </c>
      <c r="D16" s="45">
        <v>3.97</v>
      </c>
      <c r="E16" s="45">
        <v>2.1</v>
      </c>
      <c r="F16" s="45">
        <v>20.178000000000001</v>
      </c>
      <c r="G16" s="45">
        <v>125.1</v>
      </c>
      <c r="H16" s="45" t="s">
        <v>127</v>
      </c>
    </row>
    <row r="17" spans="1:8" x14ac:dyDescent="0.4">
      <c r="A17" s="44"/>
      <c r="B17" s="47" t="s">
        <v>47</v>
      </c>
      <c r="C17" s="43">
        <v>100</v>
      </c>
      <c r="D17" s="45">
        <v>0.4</v>
      </c>
      <c r="E17" s="45">
        <v>0.4</v>
      </c>
      <c r="F17" s="45">
        <v>9.8000000000000007</v>
      </c>
      <c r="G17" s="45">
        <v>52</v>
      </c>
      <c r="H17" s="45" t="s">
        <v>80</v>
      </c>
    </row>
    <row r="18" spans="1:8" s="51" customFormat="1" x14ac:dyDescent="0.4">
      <c r="A18" s="46"/>
      <c r="B18" s="48" t="s">
        <v>77</v>
      </c>
      <c r="C18" s="49"/>
      <c r="D18" s="50">
        <f>D17+D16+D15+D14+D13</f>
        <v>23.57</v>
      </c>
      <c r="E18" s="50">
        <f t="shared" ref="E18:G18" si="0">E17+E16+E15+E14+E13</f>
        <v>21.71</v>
      </c>
      <c r="F18" s="50">
        <f t="shared" si="0"/>
        <v>72.828000000000003</v>
      </c>
      <c r="G18" s="50">
        <f t="shared" si="0"/>
        <v>605.98</v>
      </c>
      <c r="H18" s="50"/>
    </row>
    <row r="19" spans="1:8" x14ac:dyDescent="0.4">
      <c r="A19" s="46" t="s">
        <v>48</v>
      </c>
      <c r="B19" s="42" t="s">
        <v>50</v>
      </c>
      <c r="C19" s="43">
        <v>200</v>
      </c>
      <c r="D19" s="45">
        <v>0</v>
      </c>
      <c r="E19" s="45">
        <v>0</v>
      </c>
      <c r="F19" s="45">
        <v>38</v>
      </c>
      <c r="G19" s="45">
        <v>76.8</v>
      </c>
      <c r="H19" s="45" t="s">
        <v>79</v>
      </c>
    </row>
    <row r="20" spans="1:8" x14ac:dyDescent="0.4">
      <c r="A20" s="46"/>
      <c r="B20" s="42" t="s">
        <v>202</v>
      </c>
      <c r="C20" s="43">
        <v>100</v>
      </c>
      <c r="D20" s="45">
        <v>9.48</v>
      </c>
      <c r="E20" s="45">
        <v>7.49</v>
      </c>
      <c r="F20" s="45">
        <v>31.85</v>
      </c>
      <c r="G20" s="45">
        <v>264.81</v>
      </c>
      <c r="H20" s="45" t="s">
        <v>203</v>
      </c>
    </row>
    <row r="21" spans="1:8" s="51" customFormat="1" x14ac:dyDescent="0.4">
      <c r="A21" s="46"/>
      <c r="B21" s="52" t="s">
        <v>84</v>
      </c>
      <c r="C21" s="49"/>
      <c r="D21" s="50">
        <f>D20+D19</f>
        <v>9.48</v>
      </c>
      <c r="E21" s="50">
        <f t="shared" ref="E21:G21" si="1">E20+E19</f>
        <v>7.49</v>
      </c>
      <c r="F21" s="50">
        <f t="shared" si="1"/>
        <v>69.849999999999994</v>
      </c>
      <c r="G21" s="50">
        <f t="shared" si="1"/>
        <v>341.61</v>
      </c>
      <c r="H21" s="50"/>
    </row>
    <row r="22" spans="1:8" x14ac:dyDescent="0.4">
      <c r="A22" s="46" t="s">
        <v>16</v>
      </c>
      <c r="B22" s="42" t="s">
        <v>95</v>
      </c>
      <c r="C22" s="43">
        <v>60</v>
      </c>
      <c r="D22" s="45">
        <v>0.59</v>
      </c>
      <c r="E22" s="45">
        <v>3.78</v>
      </c>
      <c r="F22" s="45">
        <v>5.19</v>
      </c>
      <c r="G22" s="45">
        <v>55.85</v>
      </c>
      <c r="H22" s="45" t="s">
        <v>128</v>
      </c>
    </row>
    <row r="23" spans="1:8" x14ac:dyDescent="0.4">
      <c r="A23" s="44"/>
      <c r="B23" s="42" t="s">
        <v>129</v>
      </c>
      <c r="C23" s="43" t="s">
        <v>272</v>
      </c>
      <c r="D23" s="45">
        <v>3.77</v>
      </c>
      <c r="E23" s="45">
        <v>6.25</v>
      </c>
      <c r="F23" s="45">
        <v>14.94</v>
      </c>
      <c r="G23" s="45">
        <v>148.97</v>
      </c>
      <c r="H23" s="45" t="s">
        <v>131</v>
      </c>
    </row>
    <row r="24" spans="1:8" x14ac:dyDescent="0.4">
      <c r="A24" s="44"/>
      <c r="B24" s="42" t="s">
        <v>123</v>
      </c>
      <c r="C24" s="43">
        <v>150</v>
      </c>
      <c r="D24" s="45">
        <v>5.47</v>
      </c>
      <c r="E24" s="45">
        <v>6.37</v>
      </c>
      <c r="F24" s="45">
        <v>34.340000000000003</v>
      </c>
      <c r="G24" s="45">
        <v>204</v>
      </c>
      <c r="H24" s="45" t="s">
        <v>124</v>
      </c>
    </row>
    <row r="25" spans="1:8" x14ac:dyDescent="0.4">
      <c r="A25" s="44"/>
      <c r="B25" s="42" t="s">
        <v>125</v>
      </c>
      <c r="C25" s="43">
        <v>100</v>
      </c>
      <c r="D25" s="45">
        <v>10.5</v>
      </c>
      <c r="E25" s="45">
        <v>7.11</v>
      </c>
      <c r="F25" s="45">
        <v>9.7799999999999994</v>
      </c>
      <c r="G25" s="45">
        <v>202</v>
      </c>
      <c r="H25" s="45" t="s">
        <v>126</v>
      </c>
    </row>
    <row r="26" spans="1:8" x14ac:dyDescent="0.4">
      <c r="A26" s="44"/>
      <c r="B26" s="44" t="s">
        <v>181</v>
      </c>
      <c r="C26" s="45">
        <v>30</v>
      </c>
      <c r="D26" s="45">
        <v>0.3</v>
      </c>
      <c r="E26" s="45">
        <v>1.47</v>
      </c>
      <c r="F26" s="45">
        <v>1.95</v>
      </c>
      <c r="G26" s="45">
        <v>21.6</v>
      </c>
      <c r="H26" s="45" t="s">
        <v>182</v>
      </c>
    </row>
    <row r="27" spans="1:8" x14ac:dyDescent="0.4">
      <c r="A27" s="44"/>
      <c r="B27" s="42" t="s">
        <v>99</v>
      </c>
      <c r="C27" s="43">
        <v>70</v>
      </c>
      <c r="D27" s="45">
        <v>4.74</v>
      </c>
      <c r="E27" s="45">
        <v>1.75</v>
      </c>
      <c r="F27" s="45">
        <v>26.12</v>
      </c>
      <c r="G27" s="45">
        <v>136.05000000000001</v>
      </c>
      <c r="H27" s="45"/>
    </row>
    <row r="28" spans="1:8" x14ac:dyDescent="0.4">
      <c r="A28" s="44"/>
      <c r="B28" s="42" t="s">
        <v>98</v>
      </c>
      <c r="C28" s="43">
        <v>200</v>
      </c>
      <c r="D28" s="45">
        <v>0.54</v>
      </c>
      <c r="E28" s="45">
        <v>0</v>
      </c>
      <c r="F28" s="45">
        <v>12.59</v>
      </c>
      <c r="G28" s="45">
        <v>50.63</v>
      </c>
      <c r="H28" s="45" t="s">
        <v>130</v>
      </c>
    </row>
    <row r="29" spans="1:8" s="51" customFormat="1" x14ac:dyDescent="0.4">
      <c r="A29" s="46"/>
      <c r="B29" s="52" t="s">
        <v>78</v>
      </c>
      <c r="C29" s="49"/>
      <c r="D29" s="50">
        <f>D28+D27+D26+D25+D24+D23+D22</f>
        <v>25.909999999999997</v>
      </c>
      <c r="E29" s="50">
        <f t="shared" ref="E29:G29" si="2">E28+E27+E26+E25+E24+E23+E22</f>
        <v>26.73</v>
      </c>
      <c r="F29" s="50">
        <f t="shared" si="2"/>
        <v>104.91</v>
      </c>
      <c r="G29" s="50">
        <f t="shared" si="2"/>
        <v>819.1</v>
      </c>
      <c r="H29" s="50"/>
    </row>
    <row r="30" spans="1:8" s="51" customFormat="1" x14ac:dyDescent="0.4">
      <c r="A30" s="46" t="s">
        <v>81</v>
      </c>
      <c r="B30" s="53"/>
      <c r="C30" s="49"/>
      <c r="D30" s="50">
        <f>D29+D21+D18</f>
        <v>58.96</v>
      </c>
      <c r="E30" s="50">
        <f>E29+E21+E18</f>
        <v>55.93</v>
      </c>
      <c r="F30" s="50">
        <f>F29+F21+F18</f>
        <v>247.58799999999999</v>
      </c>
      <c r="G30" s="50">
        <f>G29+G21+G18</f>
        <v>1766.69</v>
      </c>
      <c r="H30" s="50"/>
    </row>
    <row r="31" spans="1:8" x14ac:dyDescent="0.4">
      <c r="A31" s="61" t="s">
        <v>82</v>
      </c>
      <c r="B31" s="62"/>
      <c r="C31" s="63"/>
      <c r="D31" s="45"/>
      <c r="E31" s="45"/>
      <c r="F31" s="45"/>
      <c r="G31" s="45"/>
      <c r="H31" s="45"/>
    </row>
    <row r="32" spans="1:8" ht="45.6" x14ac:dyDescent="0.4">
      <c r="A32" s="46" t="s">
        <v>14</v>
      </c>
      <c r="B32" s="42" t="s">
        <v>132</v>
      </c>
      <c r="C32" s="43" t="s">
        <v>270</v>
      </c>
      <c r="D32" s="45">
        <v>6.68</v>
      </c>
      <c r="E32" s="45">
        <v>9.5500000000000007</v>
      </c>
      <c r="F32" s="45">
        <v>15.16</v>
      </c>
      <c r="G32" s="45">
        <v>168.98</v>
      </c>
      <c r="H32" s="45" t="s">
        <v>152</v>
      </c>
    </row>
    <row r="33" spans="1:8" x14ac:dyDescent="0.4">
      <c r="A33" s="46"/>
      <c r="B33" s="42" t="s">
        <v>227</v>
      </c>
      <c r="C33" s="43">
        <v>65</v>
      </c>
      <c r="D33" s="45">
        <v>13.12</v>
      </c>
      <c r="E33" s="45">
        <v>3.55</v>
      </c>
      <c r="F33" s="45">
        <v>11.29</v>
      </c>
      <c r="G33" s="45">
        <v>144.02000000000001</v>
      </c>
      <c r="H33" s="45" t="s">
        <v>226</v>
      </c>
    </row>
    <row r="34" spans="1:8" x14ac:dyDescent="0.4">
      <c r="A34" s="46"/>
      <c r="B34" s="42" t="s">
        <v>234</v>
      </c>
      <c r="C34" s="43" t="s">
        <v>271</v>
      </c>
      <c r="D34" s="45">
        <v>5.82</v>
      </c>
      <c r="E34" s="45">
        <v>12.75</v>
      </c>
      <c r="F34" s="45">
        <v>24.76</v>
      </c>
      <c r="G34" s="45">
        <v>230</v>
      </c>
      <c r="H34" s="45" t="s">
        <v>279</v>
      </c>
    </row>
    <row r="35" spans="1:8" x14ac:dyDescent="0.4">
      <c r="A35" s="44"/>
      <c r="B35" s="42" t="s">
        <v>96</v>
      </c>
      <c r="C35" s="43" t="s">
        <v>133</v>
      </c>
      <c r="D35" s="45">
        <v>2.1000000000000001E-2</v>
      </c>
      <c r="E35" s="45">
        <v>5.0000000000000001E-3</v>
      </c>
      <c r="F35" s="45">
        <v>9.9849999999999994</v>
      </c>
      <c r="G35" s="45">
        <v>40.1</v>
      </c>
      <c r="H35" s="45" t="s">
        <v>134</v>
      </c>
    </row>
    <row r="36" spans="1:8" x14ac:dyDescent="0.4">
      <c r="A36" s="44"/>
      <c r="B36" s="47" t="s">
        <v>47</v>
      </c>
      <c r="C36" s="43">
        <v>100</v>
      </c>
      <c r="D36" s="45">
        <v>0.4</v>
      </c>
      <c r="E36" s="45">
        <v>0.4</v>
      </c>
      <c r="F36" s="45">
        <v>9.8000000000000007</v>
      </c>
      <c r="G36" s="45">
        <v>52</v>
      </c>
      <c r="H36" s="45" t="s">
        <v>80</v>
      </c>
    </row>
    <row r="37" spans="1:8" s="51" customFormat="1" x14ac:dyDescent="0.4">
      <c r="A37" s="46"/>
      <c r="B37" s="52" t="s">
        <v>77</v>
      </c>
      <c r="C37" s="49"/>
      <c r="D37" s="50">
        <f>D36+D35+D34+D33+D32</f>
        <v>26.041</v>
      </c>
      <c r="E37" s="50">
        <f t="shared" ref="E37:G37" si="3">E36+E35+E34+E33+E32</f>
        <v>26.254999999999999</v>
      </c>
      <c r="F37" s="50">
        <f t="shared" si="3"/>
        <v>70.995000000000005</v>
      </c>
      <c r="G37" s="50">
        <f t="shared" si="3"/>
        <v>635.1</v>
      </c>
      <c r="H37" s="50"/>
    </row>
    <row r="38" spans="1:8" x14ac:dyDescent="0.4">
      <c r="A38" s="46" t="s">
        <v>48</v>
      </c>
      <c r="B38" s="42" t="s">
        <v>50</v>
      </c>
      <c r="C38" s="43">
        <v>200</v>
      </c>
      <c r="D38" s="45">
        <v>0</v>
      </c>
      <c r="E38" s="45">
        <v>0</v>
      </c>
      <c r="F38" s="45">
        <v>38</v>
      </c>
      <c r="G38" s="45">
        <v>76.8</v>
      </c>
      <c r="H38" s="45" t="s">
        <v>79</v>
      </c>
    </row>
    <row r="39" spans="1:8" x14ac:dyDescent="0.4">
      <c r="A39" s="46"/>
      <c r="B39" s="42" t="s">
        <v>51</v>
      </c>
      <c r="C39" s="43">
        <v>50</v>
      </c>
      <c r="D39" s="45">
        <v>4.75</v>
      </c>
      <c r="E39" s="45">
        <v>7.9</v>
      </c>
      <c r="F39" s="45">
        <v>17.05</v>
      </c>
      <c r="G39" s="45">
        <v>208.5</v>
      </c>
      <c r="H39" s="45"/>
    </row>
    <row r="40" spans="1:8" x14ac:dyDescent="0.4">
      <c r="A40" s="44"/>
      <c r="B40" s="52" t="s">
        <v>84</v>
      </c>
      <c r="C40" s="49"/>
      <c r="D40" s="50">
        <f>D39+D38</f>
        <v>4.75</v>
      </c>
      <c r="E40" s="50">
        <f t="shared" ref="E40:G40" si="4">E39+E38</f>
        <v>7.9</v>
      </c>
      <c r="F40" s="50">
        <f t="shared" si="4"/>
        <v>55.05</v>
      </c>
      <c r="G40" s="50">
        <f t="shared" si="4"/>
        <v>285.3</v>
      </c>
      <c r="H40" s="50"/>
    </row>
    <row r="41" spans="1:8" x14ac:dyDescent="0.4">
      <c r="A41" s="46" t="s">
        <v>16</v>
      </c>
      <c r="B41" s="42" t="s">
        <v>167</v>
      </c>
      <c r="C41" s="43">
        <v>60</v>
      </c>
      <c r="D41" s="45">
        <v>0.54</v>
      </c>
      <c r="E41" s="45">
        <v>3.66</v>
      </c>
      <c r="F41" s="45">
        <v>4.6500000000000004</v>
      </c>
      <c r="G41" s="45">
        <v>52.59</v>
      </c>
      <c r="H41" s="45" t="s">
        <v>168</v>
      </c>
    </row>
    <row r="42" spans="1:8" x14ac:dyDescent="0.4">
      <c r="A42" s="44"/>
      <c r="B42" s="42" t="s">
        <v>136</v>
      </c>
      <c r="C42" s="43" t="s">
        <v>273</v>
      </c>
      <c r="D42" s="45">
        <v>8.07</v>
      </c>
      <c r="E42" s="45">
        <v>7.89</v>
      </c>
      <c r="F42" s="45">
        <v>20.64</v>
      </c>
      <c r="G42" s="45">
        <v>180.77</v>
      </c>
      <c r="H42" s="45" t="s">
        <v>137</v>
      </c>
    </row>
    <row r="43" spans="1:8" x14ac:dyDescent="0.4">
      <c r="A43" s="44"/>
      <c r="B43" s="42" t="s">
        <v>61</v>
      </c>
      <c r="C43" s="43">
        <v>150</v>
      </c>
      <c r="D43" s="45">
        <v>3.8340000000000001</v>
      </c>
      <c r="E43" s="45">
        <v>5.42</v>
      </c>
      <c r="F43" s="45">
        <v>31.6</v>
      </c>
      <c r="G43" s="45">
        <v>210</v>
      </c>
      <c r="H43" s="45" t="s">
        <v>138</v>
      </c>
    </row>
    <row r="44" spans="1:8" x14ac:dyDescent="0.4">
      <c r="A44" s="44"/>
      <c r="B44" s="42" t="s">
        <v>104</v>
      </c>
      <c r="C44" s="43" t="s">
        <v>139</v>
      </c>
      <c r="D44" s="45">
        <v>7.52</v>
      </c>
      <c r="E44" s="45">
        <v>5.63</v>
      </c>
      <c r="F44" s="45">
        <v>10.210000000000001</v>
      </c>
      <c r="G44" s="45">
        <v>139.19999999999999</v>
      </c>
      <c r="H44" s="45" t="s">
        <v>140</v>
      </c>
    </row>
    <row r="45" spans="1:8" x14ac:dyDescent="0.4">
      <c r="A45" s="44"/>
      <c r="B45" s="42" t="s">
        <v>99</v>
      </c>
      <c r="C45" s="43">
        <v>70</v>
      </c>
      <c r="D45" s="45">
        <v>4.74</v>
      </c>
      <c r="E45" s="45">
        <v>1.75</v>
      </c>
      <c r="F45" s="45">
        <v>26.12</v>
      </c>
      <c r="G45" s="45">
        <v>136.05000000000001</v>
      </c>
      <c r="H45" s="45"/>
    </row>
    <row r="46" spans="1:8" x14ac:dyDescent="0.4">
      <c r="A46" s="44"/>
      <c r="B46" s="42" t="s">
        <v>111</v>
      </c>
      <c r="C46" s="43">
        <v>200</v>
      </c>
      <c r="D46" s="45">
        <v>0</v>
      </c>
      <c r="E46" s="45">
        <v>0</v>
      </c>
      <c r="F46" s="45">
        <v>30.95</v>
      </c>
      <c r="G46" s="45">
        <v>98.1</v>
      </c>
      <c r="H46" s="45" t="s">
        <v>177</v>
      </c>
    </row>
    <row r="47" spans="1:8" s="51" customFormat="1" ht="24" customHeight="1" x14ac:dyDescent="0.4">
      <c r="A47" s="46"/>
      <c r="B47" s="52" t="s">
        <v>78</v>
      </c>
      <c r="C47" s="49"/>
      <c r="D47" s="50">
        <f>D46+D45+D44+D43+D42+D41+D45</f>
        <v>29.444000000000003</v>
      </c>
      <c r="E47" s="50">
        <f t="shared" ref="E47:G47" si="5">E46+E45+E44+E43+E42+E41</f>
        <v>24.35</v>
      </c>
      <c r="F47" s="50">
        <f t="shared" si="5"/>
        <v>124.17</v>
      </c>
      <c r="G47" s="50">
        <f t="shared" si="5"/>
        <v>816.71</v>
      </c>
      <c r="H47" s="50"/>
    </row>
    <row r="48" spans="1:8" s="51" customFormat="1" x14ac:dyDescent="0.4">
      <c r="A48" s="46" t="s">
        <v>81</v>
      </c>
      <c r="B48" s="53"/>
      <c r="C48" s="49"/>
      <c r="D48" s="50">
        <f>D47+D40+D37</f>
        <v>60.234999999999999</v>
      </c>
      <c r="E48" s="50">
        <f>E47+E40+E37</f>
        <v>58.504999999999995</v>
      </c>
      <c r="F48" s="50">
        <f>F47+F40+F37</f>
        <v>250.215</v>
      </c>
      <c r="G48" s="50">
        <f>G47+G40+G37</f>
        <v>1737.1100000000001</v>
      </c>
      <c r="H48" s="50"/>
    </row>
    <row r="49" spans="1:8" x14ac:dyDescent="0.4">
      <c r="A49" s="61" t="s">
        <v>85</v>
      </c>
      <c r="B49" s="62"/>
      <c r="C49" s="63"/>
      <c r="D49" s="45"/>
      <c r="E49" s="45"/>
      <c r="F49" s="45"/>
      <c r="G49" s="45"/>
      <c r="H49" s="45"/>
    </row>
    <row r="50" spans="1:8" x14ac:dyDescent="0.4">
      <c r="A50" s="46" t="s">
        <v>14</v>
      </c>
      <c r="B50" s="42" t="s">
        <v>240</v>
      </c>
      <c r="C50" s="43" t="s">
        <v>270</v>
      </c>
      <c r="D50" s="45">
        <v>6.67</v>
      </c>
      <c r="E50" s="45">
        <v>9.49</v>
      </c>
      <c r="F50" s="45">
        <v>15.15</v>
      </c>
      <c r="G50" s="45">
        <v>169.59</v>
      </c>
      <c r="H50" s="45" t="s">
        <v>152</v>
      </c>
    </row>
    <row r="51" spans="1:8" x14ac:dyDescent="0.4">
      <c r="A51" s="46"/>
      <c r="B51" s="42" t="s">
        <v>188</v>
      </c>
      <c r="C51" s="43">
        <v>80</v>
      </c>
      <c r="D51" s="45">
        <v>5.22</v>
      </c>
      <c r="E51" s="45">
        <v>5.51</v>
      </c>
      <c r="F51" s="45">
        <v>4.7</v>
      </c>
      <c r="G51" s="45">
        <v>103.92</v>
      </c>
      <c r="H51" s="45" t="s">
        <v>189</v>
      </c>
    </row>
    <row r="52" spans="1:8" x14ac:dyDescent="0.4">
      <c r="A52" s="46"/>
      <c r="B52" s="42" t="s">
        <v>239</v>
      </c>
      <c r="C52" s="43" t="s">
        <v>274</v>
      </c>
      <c r="D52" s="45">
        <v>7.7</v>
      </c>
      <c r="E52" s="45">
        <v>12.6</v>
      </c>
      <c r="F52" s="45">
        <v>25.24</v>
      </c>
      <c r="G52" s="45">
        <v>247.33</v>
      </c>
      <c r="H52" s="45" t="s">
        <v>280</v>
      </c>
    </row>
    <row r="53" spans="1:8" x14ac:dyDescent="0.4">
      <c r="A53" s="44"/>
      <c r="B53" s="42" t="s">
        <v>166</v>
      </c>
      <c r="C53" s="43" t="s">
        <v>157</v>
      </c>
      <c r="D53" s="45">
        <v>0.2</v>
      </c>
      <c r="E53" s="45">
        <v>1.5</v>
      </c>
      <c r="F53" s="45">
        <v>10.71</v>
      </c>
      <c r="G53" s="45">
        <v>45.4</v>
      </c>
      <c r="H53" s="45" t="s">
        <v>158</v>
      </c>
    </row>
    <row r="54" spans="1:8" x14ac:dyDescent="0.4">
      <c r="A54" s="44"/>
      <c r="B54" s="47" t="s">
        <v>47</v>
      </c>
      <c r="C54" s="43">
        <v>100</v>
      </c>
      <c r="D54" s="45">
        <v>0.4</v>
      </c>
      <c r="E54" s="45">
        <v>0.4</v>
      </c>
      <c r="F54" s="45">
        <v>9.8000000000000007</v>
      </c>
      <c r="G54" s="45">
        <v>52</v>
      </c>
      <c r="H54" s="45" t="s">
        <v>80</v>
      </c>
    </row>
    <row r="55" spans="1:8" s="51" customFormat="1" x14ac:dyDescent="0.4">
      <c r="A55" s="46"/>
      <c r="B55" s="52" t="s">
        <v>77</v>
      </c>
      <c r="C55" s="49"/>
      <c r="D55" s="50">
        <f>D54+D53+D52+D51+D50</f>
        <v>20.189999999999998</v>
      </c>
      <c r="E55" s="50">
        <f t="shared" ref="E55:G55" si="6">E54+E53+E52+E51+E50</f>
        <v>29.5</v>
      </c>
      <c r="F55" s="50">
        <f t="shared" si="6"/>
        <v>65.600000000000009</v>
      </c>
      <c r="G55" s="50">
        <f t="shared" si="6"/>
        <v>618.24</v>
      </c>
      <c r="H55" s="50"/>
    </row>
    <row r="56" spans="1:8" x14ac:dyDescent="0.4">
      <c r="A56" s="46" t="s">
        <v>48</v>
      </c>
      <c r="B56" s="42" t="s">
        <v>50</v>
      </c>
      <c r="C56" s="43">
        <v>200</v>
      </c>
      <c r="D56" s="45">
        <v>0</v>
      </c>
      <c r="E56" s="45">
        <v>0</v>
      </c>
      <c r="F56" s="45">
        <v>38</v>
      </c>
      <c r="G56" s="45">
        <v>76.8</v>
      </c>
      <c r="H56" s="45" t="s">
        <v>79</v>
      </c>
    </row>
    <row r="57" spans="1:8" x14ac:dyDescent="0.4">
      <c r="A57" s="44"/>
      <c r="B57" s="42" t="s">
        <v>51</v>
      </c>
      <c r="C57" s="43">
        <v>50</v>
      </c>
      <c r="D57" s="45">
        <v>4.75</v>
      </c>
      <c r="E57" s="45">
        <v>7.9</v>
      </c>
      <c r="F57" s="45">
        <v>17.05</v>
      </c>
      <c r="G57" s="45">
        <v>208.5</v>
      </c>
      <c r="H57" s="45"/>
    </row>
    <row r="58" spans="1:8" s="51" customFormat="1" x14ac:dyDescent="0.4">
      <c r="A58" s="46"/>
      <c r="B58" s="52" t="s">
        <v>84</v>
      </c>
      <c r="C58" s="49"/>
      <c r="D58" s="50">
        <f>D57+D56</f>
        <v>4.75</v>
      </c>
      <c r="E58" s="50">
        <f t="shared" ref="E58:G58" si="7">E57+E56</f>
        <v>7.9</v>
      </c>
      <c r="F58" s="50">
        <f t="shared" si="7"/>
        <v>55.05</v>
      </c>
      <c r="G58" s="50">
        <f t="shared" si="7"/>
        <v>285.3</v>
      </c>
      <c r="H58" s="50"/>
    </row>
    <row r="59" spans="1:8" x14ac:dyDescent="0.4">
      <c r="A59" s="46" t="s">
        <v>16</v>
      </c>
      <c r="B59" s="42" t="s">
        <v>159</v>
      </c>
      <c r="C59" s="43">
        <v>60</v>
      </c>
      <c r="D59" s="45">
        <v>0.93</v>
      </c>
      <c r="E59" s="45">
        <v>3.05</v>
      </c>
      <c r="F59" s="45">
        <v>5.64</v>
      </c>
      <c r="G59" s="45">
        <v>54</v>
      </c>
      <c r="H59" s="45" t="s">
        <v>160</v>
      </c>
    </row>
    <row r="60" spans="1:8" ht="45.6" x14ac:dyDescent="0.4">
      <c r="A60" s="44"/>
      <c r="B60" s="42" t="s">
        <v>193</v>
      </c>
      <c r="C60" s="43" t="s">
        <v>273</v>
      </c>
      <c r="D60" s="45">
        <v>8.0399999999999991</v>
      </c>
      <c r="E60" s="45">
        <v>6.1</v>
      </c>
      <c r="F60" s="45">
        <v>24.75</v>
      </c>
      <c r="G60" s="45">
        <v>187.5</v>
      </c>
      <c r="H60" s="45" t="s">
        <v>161</v>
      </c>
    </row>
    <row r="61" spans="1:8" x14ac:dyDescent="0.4">
      <c r="A61" s="44"/>
      <c r="B61" s="42" t="s">
        <v>62</v>
      </c>
      <c r="C61" s="43">
        <v>150</v>
      </c>
      <c r="D61" s="45">
        <v>3.09</v>
      </c>
      <c r="E61" s="45">
        <v>4.657</v>
      </c>
      <c r="F61" s="45">
        <v>22.03</v>
      </c>
      <c r="G61" s="45">
        <v>146</v>
      </c>
      <c r="H61" s="45" t="s">
        <v>153</v>
      </c>
    </row>
    <row r="62" spans="1:8" x14ac:dyDescent="0.4">
      <c r="A62" s="44"/>
      <c r="B62" s="42" t="s">
        <v>100</v>
      </c>
      <c r="C62" s="43">
        <v>100</v>
      </c>
      <c r="D62" s="45">
        <v>10.16</v>
      </c>
      <c r="E62" s="45">
        <v>13.92</v>
      </c>
      <c r="F62" s="45">
        <v>13.52</v>
      </c>
      <c r="G62" s="45">
        <v>236</v>
      </c>
      <c r="H62" s="45" t="s">
        <v>180</v>
      </c>
    </row>
    <row r="63" spans="1:8" x14ac:dyDescent="0.4">
      <c r="A63" s="44"/>
      <c r="B63" s="42" t="s">
        <v>99</v>
      </c>
      <c r="C63" s="43">
        <v>70</v>
      </c>
      <c r="D63" s="45">
        <v>4.74</v>
      </c>
      <c r="E63" s="45">
        <v>1.75</v>
      </c>
      <c r="F63" s="45">
        <v>26.12</v>
      </c>
      <c r="G63" s="45">
        <v>136.05000000000001</v>
      </c>
      <c r="H63" s="45"/>
    </row>
    <row r="64" spans="1:8" x14ac:dyDescent="0.4">
      <c r="A64" s="44"/>
      <c r="B64" s="42" t="s">
        <v>162</v>
      </c>
      <c r="C64" s="43">
        <v>200</v>
      </c>
      <c r="D64" s="45">
        <v>0.2</v>
      </c>
      <c r="E64" s="45">
        <v>5.0000000000000001E-3</v>
      </c>
      <c r="F64" s="45">
        <v>10.71</v>
      </c>
      <c r="G64" s="45">
        <v>45.4</v>
      </c>
      <c r="H64" s="45" t="s">
        <v>163</v>
      </c>
    </row>
    <row r="65" spans="1:8" s="51" customFormat="1" x14ac:dyDescent="0.4">
      <c r="A65" s="46"/>
      <c r="B65" s="52" t="s">
        <v>78</v>
      </c>
      <c r="C65" s="49"/>
      <c r="D65" s="50">
        <f>D64+D63+D63+D62+D61+D60+D59</f>
        <v>31.9</v>
      </c>
      <c r="E65" s="50">
        <f>E64+E63+E62+E61+E60</f>
        <v>26.432000000000002</v>
      </c>
      <c r="F65" s="50">
        <f>F64+F63+F63+F62+F61+F60+F59</f>
        <v>128.88999999999999</v>
      </c>
      <c r="G65" s="50">
        <f t="shared" ref="G65" si="8">G64+G63+G62+G61+G60+G59</f>
        <v>804.95</v>
      </c>
      <c r="H65" s="50"/>
    </row>
    <row r="66" spans="1:8" s="51" customFormat="1" x14ac:dyDescent="0.4">
      <c r="A66" s="46" t="s">
        <v>81</v>
      </c>
      <c r="B66" s="53"/>
      <c r="C66" s="49"/>
      <c r="D66" s="50">
        <f>D65+D58+D55</f>
        <v>56.839999999999996</v>
      </c>
      <c r="E66" s="50">
        <f>E65+E58+E55</f>
        <v>63.832000000000001</v>
      </c>
      <c r="F66" s="50">
        <f>F65+F58+F55</f>
        <v>249.54000000000002</v>
      </c>
      <c r="G66" s="50">
        <f>G65+G58+G55</f>
        <v>1708.49</v>
      </c>
      <c r="H66" s="50"/>
    </row>
    <row r="67" spans="1:8" x14ac:dyDescent="0.4">
      <c r="A67" s="61" t="s">
        <v>141</v>
      </c>
      <c r="B67" s="62"/>
      <c r="C67" s="63"/>
      <c r="D67" s="45"/>
      <c r="E67" s="45"/>
      <c r="F67" s="45"/>
      <c r="G67" s="45"/>
      <c r="H67" s="45"/>
    </row>
    <row r="68" spans="1:8" x14ac:dyDescent="0.4">
      <c r="A68" s="46" t="s">
        <v>14</v>
      </c>
      <c r="B68" s="42" t="s">
        <v>164</v>
      </c>
      <c r="C68" s="43" t="s">
        <v>270</v>
      </c>
      <c r="D68" s="45">
        <v>6.81</v>
      </c>
      <c r="E68" s="45">
        <v>10.210000000000001</v>
      </c>
      <c r="F68" s="45">
        <v>20.68</v>
      </c>
      <c r="G68" s="45">
        <v>189.5</v>
      </c>
      <c r="H68" s="45" t="s">
        <v>165</v>
      </c>
    </row>
    <row r="69" spans="1:8" x14ac:dyDescent="0.4">
      <c r="A69" s="46"/>
      <c r="B69" s="42" t="s">
        <v>91</v>
      </c>
      <c r="C69" s="43">
        <v>40</v>
      </c>
      <c r="D69" s="45">
        <v>6</v>
      </c>
      <c r="E69" s="45">
        <v>5.5</v>
      </c>
      <c r="F69" s="45">
        <v>0.3</v>
      </c>
      <c r="G69" s="45">
        <v>78</v>
      </c>
      <c r="H69" s="45" t="s">
        <v>201</v>
      </c>
    </row>
    <row r="70" spans="1:8" x14ac:dyDescent="0.4">
      <c r="A70" s="46"/>
      <c r="B70" s="37" t="s">
        <v>235</v>
      </c>
      <c r="C70" s="43" t="s">
        <v>271</v>
      </c>
      <c r="D70" s="45">
        <v>6.32</v>
      </c>
      <c r="E70" s="45">
        <v>4.58</v>
      </c>
      <c r="F70" s="45">
        <v>23.57</v>
      </c>
      <c r="G70" s="45">
        <v>174.88</v>
      </c>
      <c r="H70" s="45" t="s">
        <v>236</v>
      </c>
    </row>
    <row r="71" spans="1:8" x14ac:dyDescent="0.4">
      <c r="A71" s="44"/>
      <c r="B71" s="42" t="s">
        <v>156</v>
      </c>
      <c r="C71" s="43" t="s">
        <v>157</v>
      </c>
      <c r="D71" s="45">
        <v>0.54</v>
      </c>
      <c r="E71" s="45">
        <v>0.05</v>
      </c>
      <c r="F71" s="45">
        <v>10.16</v>
      </c>
      <c r="G71" s="45">
        <v>40.799999999999997</v>
      </c>
      <c r="H71" s="45" t="s">
        <v>158</v>
      </c>
    </row>
    <row r="72" spans="1:8" x14ac:dyDescent="0.4">
      <c r="A72" s="44"/>
      <c r="B72" s="47" t="s">
        <v>47</v>
      </c>
      <c r="C72" s="43">
        <v>100</v>
      </c>
      <c r="D72" s="45">
        <v>0.4</v>
      </c>
      <c r="E72" s="45">
        <v>0.4</v>
      </c>
      <c r="F72" s="45">
        <v>9.8000000000000007</v>
      </c>
      <c r="G72" s="45">
        <v>52</v>
      </c>
      <c r="H72" s="45" t="s">
        <v>80</v>
      </c>
    </row>
    <row r="73" spans="1:8" s="51" customFormat="1" x14ac:dyDescent="0.4">
      <c r="A73" s="46"/>
      <c r="B73" s="52" t="s">
        <v>77</v>
      </c>
      <c r="C73" s="49"/>
      <c r="D73" s="50">
        <f>D72+D71+D70+D69+D68</f>
        <v>20.07</v>
      </c>
      <c r="E73" s="50">
        <f t="shared" ref="E73:F73" si="9">E72+E71+E70+E69+E68</f>
        <v>20.740000000000002</v>
      </c>
      <c r="F73" s="50">
        <f t="shared" si="9"/>
        <v>64.509999999999991</v>
      </c>
      <c r="G73" s="50">
        <f>G72+G72+G71+G70+G69+G68</f>
        <v>587.18000000000006</v>
      </c>
      <c r="H73" s="50"/>
    </row>
    <row r="74" spans="1:8" x14ac:dyDescent="0.4">
      <c r="A74" s="46" t="s">
        <v>48</v>
      </c>
      <c r="B74" s="42" t="s">
        <v>50</v>
      </c>
      <c r="C74" s="43">
        <v>200</v>
      </c>
      <c r="D74" s="45">
        <v>0</v>
      </c>
      <c r="E74" s="45">
        <v>0</v>
      </c>
      <c r="F74" s="45">
        <v>38</v>
      </c>
      <c r="G74" s="45">
        <v>76.8</v>
      </c>
      <c r="H74" s="45" t="s">
        <v>79</v>
      </c>
    </row>
    <row r="75" spans="1:8" x14ac:dyDescent="0.4">
      <c r="A75" s="44"/>
      <c r="B75" s="42" t="s">
        <v>228</v>
      </c>
      <c r="C75" s="43">
        <v>60</v>
      </c>
      <c r="D75" s="45">
        <v>6.87</v>
      </c>
      <c r="E75" s="45">
        <v>6.53</v>
      </c>
      <c r="F75" s="45">
        <v>33.119999999999997</v>
      </c>
      <c r="G75" s="45">
        <v>238</v>
      </c>
      <c r="H75" s="45" t="s">
        <v>80</v>
      </c>
    </row>
    <row r="76" spans="1:8" x14ac:dyDescent="0.4">
      <c r="A76" s="46"/>
      <c r="B76" s="52" t="s">
        <v>84</v>
      </c>
      <c r="C76" s="49"/>
      <c r="D76" s="50">
        <f>D75+D74</f>
        <v>6.87</v>
      </c>
      <c r="E76" s="50">
        <f t="shared" ref="E76:G76" si="10">E75+E74</f>
        <v>6.53</v>
      </c>
      <c r="F76" s="50">
        <f t="shared" si="10"/>
        <v>71.12</v>
      </c>
      <c r="G76" s="50">
        <f t="shared" si="10"/>
        <v>314.8</v>
      </c>
      <c r="H76" s="50"/>
    </row>
    <row r="77" spans="1:8" x14ac:dyDescent="0.4">
      <c r="A77" s="46" t="s">
        <v>16</v>
      </c>
      <c r="B77" s="42" t="s">
        <v>173</v>
      </c>
      <c r="C77" s="43">
        <v>60</v>
      </c>
      <c r="D77" s="45">
        <v>0.87</v>
      </c>
      <c r="E77" s="45">
        <v>4.05</v>
      </c>
      <c r="F77" s="45">
        <v>9.2200000000000006</v>
      </c>
      <c r="G77" s="45">
        <v>53.82</v>
      </c>
      <c r="H77" s="45" t="s">
        <v>174</v>
      </c>
    </row>
    <row r="78" spans="1:8" x14ac:dyDescent="0.4">
      <c r="A78" s="44"/>
      <c r="B78" s="42" t="s">
        <v>169</v>
      </c>
      <c r="C78" s="43" t="s">
        <v>273</v>
      </c>
      <c r="D78" s="45">
        <v>8.6999999999999993</v>
      </c>
      <c r="E78" s="45">
        <v>7.05</v>
      </c>
      <c r="F78" s="45">
        <v>14.65</v>
      </c>
      <c r="G78" s="45">
        <v>175.54</v>
      </c>
      <c r="H78" s="45" t="s">
        <v>170</v>
      </c>
    </row>
    <row r="79" spans="1:8" x14ac:dyDescent="0.4">
      <c r="A79" s="44"/>
      <c r="B79" s="42" t="s">
        <v>123</v>
      </c>
      <c r="C79" s="43">
        <v>150</v>
      </c>
      <c r="D79" s="45">
        <v>5.47</v>
      </c>
      <c r="E79" s="45">
        <v>6.37</v>
      </c>
      <c r="F79" s="45">
        <v>34.340000000000003</v>
      </c>
      <c r="G79" s="45">
        <v>204</v>
      </c>
      <c r="H79" s="45" t="s">
        <v>124</v>
      </c>
    </row>
    <row r="80" spans="1:8" x14ac:dyDescent="0.4">
      <c r="A80" s="44"/>
      <c r="B80" s="42" t="s">
        <v>102</v>
      </c>
      <c r="C80" s="43" t="s">
        <v>154</v>
      </c>
      <c r="D80" s="45">
        <v>11.3</v>
      </c>
      <c r="E80" s="45">
        <v>10.56</v>
      </c>
      <c r="F80" s="45">
        <v>16.5</v>
      </c>
      <c r="G80" s="45">
        <v>220.11</v>
      </c>
      <c r="H80" s="45" t="s">
        <v>155</v>
      </c>
    </row>
    <row r="81" spans="1:8" x14ac:dyDescent="0.4">
      <c r="A81" s="44"/>
      <c r="B81" s="42" t="s">
        <v>99</v>
      </c>
      <c r="C81" s="43">
        <v>70</v>
      </c>
      <c r="D81" s="45">
        <v>4.74</v>
      </c>
      <c r="E81" s="45">
        <v>1.75</v>
      </c>
      <c r="F81" s="45">
        <v>26.12</v>
      </c>
      <c r="G81" s="45">
        <v>136.05000000000001</v>
      </c>
      <c r="H81" s="45"/>
    </row>
    <row r="82" spans="1:8" x14ac:dyDescent="0.4">
      <c r="A82" s="44"/>
      <c r="B82" s="42" t="s">
        <v>98</v>
      </c>
      <c r="C82" s="43">
        <v>200</v>
      </c>
      <c r="D82" s="45">
        <v>0.54</v>
      </c>
      <c r="E82" s="45">
        <v>0</v>
      </c>
      <c r="F82" s="45">
        <v>12.59</v>
      </c>
      <c r="G82" s="45">
        <v>50.63</v>
      </c>
      <c r="H82" s="45" t="s">
        <v>130</v>
      </c>
    </row>
    <row r="83" spans="1:8" s="51" customFormat="1" x14ac:dyDescent="0.4">
      <c r="A83" s="46"/>
      <c r="B83" s="52" t="s">
        <v>78</v>
      </c>
      <c r="C83" s="49"/>
      <c r="D83" s="50">
        <f>D82+D81+D80+D79+D78+D77</f>
        <v>31.62</v>
      </c>
      <c r="E83" s="50">
        <f t="shared" ref="E83:G83" si="11">E82+E81+E80+E79+E78+E77</f>
        <v>29.78</v>
      </c>
      <c r="F83" s="50">
        <f t="shared" si="11"/>
        <v>113.42000000000002</v>
      </c>
      <c r="G83" s="50">
        <f t="shared" si="11"/>
        <v>840.15</v>
      </c>
      <c r="H83" s="50"/>
    </row>
    <row r="84" spans="1:8" s="51" customFormat="1" x14ac:dyDescent="0.4">
      <c r="A84" s="46" t="s">
        <v>81</v>
      </c>
      <c r="B84" s="53"/>
      <c r="C84" s="49"/>
      <c r="D84" s="50">
        <f>D83+D76+D73</f>
        <v>58.56</v>
      </c>
      <c r="E84" s="50">
        <f>E83+E76+E73</f>
        <v>57.050000000000004</v>
      </c>
      <c r="F84" s="50">
        <f>F83+F76+F73</f>
        <v>249.05</v>
      </c>
      <c r="G84" s="50">
        <f>G83+G76+G73</f>
        <v>1742.13</v>
      </c>
      <c r="H84" s="50"/>
    </row>
    <row r="85" spans="1:8" x14ac:dyDescent="0.4">
      <c r="A85" s="61" t="s">
        <v>142</v>
      </c>
      <c r="B85" s="62"/>
      <c r="C85" s="63"/>
      <c r="D85" s="45"/>
      <c r="E85" s="45"/>
      <c r="F85" s="45"/>
      <c r="G85" s="45"/>
      <c r="H85" s="45"/>
    </row>
    <row r="86" spans="1:8" x14ac:dyDescent="0.4">
      <c r="A86" s="46" t="s">
        <v>14</v>
      </c>
      <c r="B86" s="42" t="s">
        <v>278</v>
      </c>
      <c r="C86" s="43" t="s">
        <v>270</v>
      </c>
      <c r="D86" s="45">
        <v>6.37</v>
      </c>
      <c r="E86" s="45">
        <v>11.76</v>
      </c>
      <c r="F86" s="45">
        <v>22.75</v>
      </c>
      <c r="G86" s="45">
        <v>181.11</v>
      </c>
      <c r="H86" s="45" t="s">
        <v>196</v>
      </c>
    </row>
    <row r="87" spans="1:8" x14ac:dyDescent="0.4">
      <c r="A87" s="46"/>
      <c r="B87" s="44" t="s">
        <v>244</v>
      </c>
      <c r="C87" s="54" t="s">
        <v>253</v>
      </c>
      <c r="D87" s="45">
        <v>9.42</v>
      </c>
      <c r="E87" s="45">
        <v>3.29</v>
      </c>
      <c r="F87" s="45">
        <v>10.01</v>
      </c>
      <c r="G87" s="45">
        <v>133.93</v>
      </c>
      <c r="H87" s="45" t="s">
        <v>245</v>
      </c>
    </row>
    <row r="88" spans="1:8" x14ac:dyDescent="0.4">
      <c r="A88" s="46"/>
      <c r="B88" s="42" t="s">
        <v>234</v>
      </c>
      <c r="C88" s="43" t="s">
        <v>271</v>
      </c>
      <c r="D88" s="45">
        <v>5.82</v>
      </c>
      <c r="E88" s="45">
        <v>12.75</v>
      </c>
      <c r="F88" s="45">
        <v>24.76</v>
      </c>
      <c r="G88" s="45">
        <v>230</v>
      </c>
      <c r="H88" s="45" t="s">
        <v>279</v>
      </c>
    </row>
    <row r="89" spans="1:8" x14ac:dyDescent="0.4">
      <c r="A89" s="44"/>
      <c r="B89" s="42" t="s">
        <v>96</v>
      </c>
      <c r="C89" s="43" t="s">
        <v>133</v>
      </c>
      <c r="D89" s="45">
        <v>2.1000000000000001E-2</v>
      </c>
      <c r="E89" s="45">
        <v>5.0000000000000001E-3</v>
      </c>
      <c r="F89" s="45">
        <v>9.9849999999999994</v>
      </c>
      <c r="G89" s="45">
        <v>40.1</v>
      </c>
      <c r="H89" s="45" t="s">
        <v>134</v>
      </c>
    </row>
    <row r="90" spans="1:8" x14ac:dyDescent="0.4">
      <c r="A90" s="44"/>
      <c r="B90" s="47" t="s">
        <v>47</v>
      </c>
      <c r="C90" s="43">
        <v>100</v>
      </c>
      <c r="D90" s="45">
        <v>0.4</v>
      </c>
      <c r="E90" s="45">
        <v>0.4</v>
      </c>
      <c r="F90" s="45">
        <v>9.8000000000000007</v>
      </c>
      <c r="G90" s="45">
        <v>52</v>
      </c>
      <c r="H90" s="45" t="s">
        <v>80</v>
      </c>
    </row>
    <row r="91" spans="1:8" s="51" customFormat="1" x14ac:dyDescent="0.4">
      <c r="A91" s="46"/>
      <c r="B91" s="52" t="s">
        <v>77</v>
      </c>
      <c r="C91" s="49"/>
      <c r="D91" s="50">
        <f>D90+D89+D88+D87+D86</f>
        <v>22.031000000000002</v>
      </c>
      <c r="E91" s="50">
        <f t="shared" ref="E91:G91" si="12">E90+E89+E88+E87+E86</f>
        <v>28.204999999999998</v>
      </c>
      <c r="F91" s="50">
        <f t="shared" si="12"/>
        <v>77.305000000000007</v>
      </c>
      <c r="G91" s="50">
        <f t="shared" si="12"/>
        <v>637.1400000000001</v>
      </c>
      <c r="H91" s="50"/>
    </row>
    <row r="92" spans="1:8" x14ac:dyDescent="0.4">
      <c r="A92" s="46" t="s">
        <v>48</v>
      </c>
      <c r="B92" s="42" t="s">
        <v>50</v>
      </c>
      <c r="C92" s="43">
        <v>200</v>
      </c>
      <c r="D92" s="45">
        <v>0</v>
      </c>
      <c r="E92" s="45">
        <v>0</v>
      </c>
      <c r="F92" s="45">
        <v>38</v>
      </c>
      <c r="G92" s="45">
        <v>76.8</v>
      </c>
      <c r="H92" s="45" t="s">
        <v>79</v>
      </c>
    </row>
    <row r="93" spans="1:8" x14ac:dyDescent="0.4">
      <c r="A93" s="44"/>
      <c r="B93" s="42" t="s">
        <v>51</v>
      </c>
      <c r="C93" s="43">
        <v>50</v>
      </c>
      <c r="D93" s="45">
        <v>4.75</v>
      </c>
      <c r="E93" s="45">
        <v>7.9</v>
      </c>
      <c r="F93" s="45">
        <v>17.05</v>
      </c>
      <c r="G93" s="45">
        <v>208.5</v>
      </c>
      <c r="H93" s="45"/>
    </row>
    <row r="94" spans="1:8" x14ac:dyDescent="0.4">
      <c r="A94" s="46"/>
      <c r="B94" s="52" t="s">
        <v>84</v>
      </c>
      <c r="C94" s="49"/>
      <c r="D94" s="50">
        <f>D93+D92</f>
        <v>4.75</v>
      </c>
      <c r="E94" s="50">
        <f t="shared" ref="E94:G94" si="13">E93+E92</f>
        <v>7.9</v>
      </c>
      <c r="F94" s="50">
        <f t="shared" si="13"/>
        <v>55.05</v>
      </c>
      <c r="G94" s="50">
        <f t="shared" si="13"/>
        <v>285.3</v>
      </c>
      <c r="H94" s="50"/>
    </row>
    <row r="95" spans="1:8" x14ac:dyDescent="0.4">
      <c r="A95" s="46" t="s">
        <v>16</v>
      </c>
      <c r="B95" s="42" t="s">
        <v>171</v>
      </c>
      <c r="C95" s="43">
        <v>60</v>
      </c>
      <c r="D95" s="45">
        <v>0.66</v>
      </c>
      <c r="E95" s="45">
        <v>3.15</v>
      </c>
      <c r="F95" s="45">
        <v>3.15</v>
      </c>
      <c r="G95" s="45">
        <v>42.8</v>
      </c>
      <c r="H95" s="45" t="s">
        <v>135</v>
      </c>
    </row>
    <row r="96" spans="1:8" ht="50.4" customHeight="1" x14ac:dyDescent="0.4">
      <c r="A96" s="44"/>
      <c r="B96" s="42" t="s">
        <v>175</v>
      </c>
      <c r="C96" s="43" t="s">
        <v>273</v>
      </c>
      <c r="D96" s="45">
        <v>7.5</v>
      </c>
      <c r="E96" s="45">
        <v>8.14</v>
      </c>
      <c r="F96" s="45">
        <v>14.8</v>
      </c>
      <c r="G96" s="45">
        <v>176.57</v>
      </c>
      <c r="H96" s="45" t="s">
        <v>176</v>
      </c>
    </row>
    <row r="97" spans="1:8" ht="24" customHeight="1" x14ac:dyDescent="0.4">
      <c r="A97" s="44"/>
      <c r="B97" s="42" t="s">
        <v>241</v>
      </c>
      <c r="C97" s="43">
        <v>150</v>
      </c>
      <c r="D97" s="45">
        <v>7.38</v>
      </c>
      <c r="E97" s="45">
        <v>4.5999999999999996</v>
      </c>
      <c r="F97" s="45">
        <v>25.46</v>
      </c>
      <c r="G97" s="45">
        <v>212</v>
      </c>
      <c r="H97" s="45" t="s">
        <v>246</v>
      </c>
    </row>
    <row r="98" spans="1:8" x14ac:dyDescent="0.4">
      <c r="A98" s="44"/>
      <c r="B98" s="42" t="s">
        <v>185</v>
      </c>
      <c r="C98" s="43">
        <v>100</v>
      </c>
      <c r="D98" s="45">
        <v>12.45</v>
      </c>
      <c r="E98" s="45">
        <v>2.94</v>
      </c>
      <c r="F98" s="45">
        <v>13.8</v>
      </c>
      <c r="G98" s="45">
        <v>159.9</v>
      </c>
      <c r="H98" s="45" t="s">
        <v>186</v>
      </c>
    </row>
    <row r="99" spans="1:8" x14ac:dyDescent="0.4">
      <c r="A99" s="44"/>
      <c r="B99" s="42" t="s">
        <v>99</v>
      </c>
      <c r="C99" s="43">
        <v>70</v>
      </c>
      <c r="D99" s="45">
        <v>4.74</v>
      </c>
      <c r="E99" s="45">
        <v>1.75</v>
      </c>
      <c r="F99" s="45">
        <v>26.12</v>
      </c>
      <c r="G99" s="45">
        <v>136.05000000000001</v>
      </c>
      <c r="H99" s="45"/>
    </row>
    <row r="100" spans="1:8" x14ac:dyDescent="0.4">
      <c r="A100" s="44"/>
      <c r="B100" s="42" t="s">
        <v>111</v>
      </c>
      <c r="C100" s="43">
        <v>200</v>
      </c>
      <c r="D100" s="45">
        <v>0</v>
      </c>
      <c r="E100" s="45">
        <v>0</v>
      </c>
      <c r="F100" s="45">
        <v>30.95</v>
      </c>
      <c r="G100" s="45">
        <v>98.1</v>
      </c>
      <c r="H100" s="45" t="s">
        <v>177</v>
      </c>
    </row>
    <row r="101" spans="1:8" s="51" customFormat="1" x14ac:dyDescent="0.4">
      <c r="A101" s="46"/>
      <c r="B101" s="52" t="s">
        <v>78</v>
      </c>
      <c r="C101" s="49"/>
      <c r="D101" s="50">
        <f>D100+D99+D98+D97+D96+D95</f>
        <v>32.72999999999999</v>
      </c>
      <c r="E101" s="50">
        <f t="shared" ref="E101:G101" si="14">E100+E99+E98+E97+E96+E95</f>
        <v>20.58</v>
      </c>
      <c r="F101" s="50">
        <f t="shared" si="14"/>
        <v>114.28000000000002</v>
      </c>
      <c r="G101" s="50">
        <f t="shared" si="14"/>
        <v>825.41999999999985</v>
      </c>
      <c r="H101" s="50"/>
    </row>
    <row r="102" spans="1:8" s="51" customFormat="1" x14ac:dyDescent="0.4">
      <c r="A102" s="46" t="s">
        <v>81</v>
      </c>
      <c r="B102" s="53"/>
      <c r="C102" s="49"/>
      <c r="D102" s="50">
        <f>D101+D94+D91</f>
        <v>59.510999999999996</v>
      </c>
      <c r="E102" s="50">
        <f>E101+E94+E91</f>
        <v>56.684999999999995</v>
      </c>
      <c r="F102" s="50">
        <f>F101+F94+F91</f>
        <v>246.63500000000002</v>
      </c>
      <c r="G102" s="50">
        <f>G101+G94+G91</f>
        <v>1747.86</v>
      </c>
      <c r="H102" s="50"/>
    </row>
    <row r="103" spans="1:8" x14ac:dyDescent="0.4">
      <c r="A103" s="61" t="s">
        <v>143</v>
      </c>
      <c r="B103" s="62"/>
      <c r="C103" s="63"/>
      <c r="D103" s="45"/>
      <c r="E103" s="45"/>
      <c r="F103" s="45"/>
      <c r="G103" s="45"/>
      <c r="H103" s="45"/>
    </row>
    <row r="104" spans="1:8" x14ac:dyDescent="0.4">
      <c r="A104" s="46" t="s">
        <v>14</v>
      </c>
      <c r="B104" s="42" t="s">
        <v>248</v>
      </c>
      <c r="C104" s="43" t="s">
        <v>270</v>
      </c>
      <c r="D104" s="45">
        <v>8.2799999999999994</v>
      </c>
      <c r="E104" s="45">
        <v>9.49</v>
      </c>
      <c r="F104" s="45">
        <v>17</v>
      </c>
      <c r="G104" s="45">
        <v>182.32</v>
      </c>
      <c r="H104" s="45" t="s">
        <v>152</v>
      </c>
    </row>
    <row r="105" spans="1:8" x14ac:dyDescent="0.4">
      <c r="A105" s="46"/>
      <c r="B105" s="42" t="s">
        <v>239</v>
      </c>
      <c r="C105" s="43" t="s">
        <v>274</v>
      </c>
      <c r="D105" s="45">
        <v>7.7</v>
      </c>
      <c r="E105" s="45">
        <v>12.6</v>
      </c>
      <c r="F105" s="45">
        <v>25.24</v>
      </c>
      <c r="G105" s="45">
        <v>247.33</v>
      </c>
      <c r="H105" s="45" t="s">
        <v>280</v>
      </c>
    </row>
    <row r="106" spans="1:8" x14ac:dyDescent="0.4">
      <c r="A106" s="46"/>
      <c r="B106" s="42" t="s">
        <v>94</v>
      </c>
      <c r="C106" s="43">
        <v>200</v>
      </c>
      <c r="D106" s="45">
        <v>3.97</v>
      </c>
      <c r="E106" s="45">
        <v>2.1</v>
      </c>
      <c r="F106" s="45">
        <v>20.178000000000001</v>
      </c>
      <c r="G106" s="45">
        <v>125.1</v>
      </c>
      <c r="H106" s="45" t="s">
        <v>127</v>
      </c>
    </row>
    <row r="107" spans="1:8" x14ac:dyDescent="0.4">
      <c r="A107" s="44"/>
      <c r="B107" s="47" t="s">
        <v>47</v>
      </c>
      <c r="C107" s="43">
        <v>100</v>
      </c>
      <c r="D107" s="45">
        <v>0.4</v>
      </c>
      <c r="E107" s="45">
        <v>0.4</v>
      </c>
      <c r="F107" s="45">
        <v>9.8000000000000007</v>
      </c>
      <c r="G107" s="45">
        <v>52</v>
      </c>
      <c r="H107" s="45" t="s">
        <v>80</v>
      </c>
    </row>
    <row r="108" spans="1:8" s="51" customFormat="1" x14ac:dyDescent="0.4">
      <c r="A108" s="46"/>
      <c r="B108" s="52" t="s">
        <v>77</v>
      </c>
      <c r="C108" s="49"/>
      <c r="D108" s="50">
        <f>D107+D106++D106+D105+D104</f>
        <v>24.32</v>
      </c>
      <c r="E108" s="50">
        <f t="shared" ref="E108:G108" si="15">E107+E106+E105+E104</f>
        <v>24.59</v>
      </c>
      <c r="F108" s="50">
        <f t="shared" si="15"/>
        <v>72.218000000000004</v>
      </c>
      <c r="G108" s="50">
        <f t="shared" si="15"/>
        <v>606.75</v>
      </c>
      <c r="H108" s="50"/>
    </row>
    <row r="109" spans="1:8" x14ac:dyDescent="0.4">
      <c r="A109" s="46" t="s">
        <v>48</v>
      </c>
      <c r="B109" s="42" t="s">
        <v>50</v>
      </c>
      <c r="C109" s="43">
        <v>200</v>
      </c>
      <c r="D109" s="45">
        <v>0</v>
      </c>
      <c r="E109" s="45">
        <v>0</v>
      </c>
      <c r="F109" s="45">
        <v>38</v>
      </c>
      <c r="G109" s="45">
        <v>76.8</v>
      </c>
      <c r="H109" s="45" t="s">
        <v>79</v>
      </c>
    </row>
    <row r="110" spans="1:8" x14ac:dyDescent="0.4">
      <c r="A110" s="44"/>
      <c r="B110" s="42" t="s">
        <v>51</v>
      </c>
      <c r="C110" s="43">
        <v>50</v>
      </c>
      <c r="D110" s="45">
        <v>4.75</v>
      </c>
      <c r="E110" s="45">
        <v>7.9</v>
      </c>
      <c r="F110" s="45">
        <v>17.05</v>
      </c>
      <c r="G110" s="45">
        <v>208.5</v>
      </c>
      <c r="H110" s="45"/>
    </row>
    <row r="111" spans="1:8" x14ac:dyDescent="0.4">
      <c r="A111" s="46"/>
      <c r="B111" s="52" t="s">
        <v>84</v>
      </c>
      <c r="C111" s="49"/>
      <c r="D111" s="50">
        <f>D110+D109</f>
        <v>4.75</v>
      </c>
      <c r="E111" s="50">
        <f t="shared" ref="E111:G111" si="16">E110+E109</f>
        <v>7.9</v>
      </c>
      <c r="F111" s="50">
        <f t="shared" si="16"/>
        <v>55.05</v>
      </c>
      <c r="G111" s="50">
        <f t="shared" si="16"/>
        <v>285.3</v>
      </c>
      <c r="H111" s="50"/>
    </row>
    <row r="112" spans="1:8" x14ac:dyDescent="0.4">
      <c r="A112" s="46" t="s">
        <v>16</v>
      </c>
      <c r="B112" s="42" t="s">
        <v>95</v>
      </c>
      <c r="C112" s="43">
        <v>60</v>
      </c>
      <c r="D112" s="45">
        <v>0.59</v>
      </c>
      <c r="E112" s="45">
        <v>3.78</v>
      </c>
      <c r="F112" s="45">
        <v>5.19</v>
      </c>
      <c r="G112" s="45">
        <v>55.85</v>
      </c>
      <c r="H112" s="45" t="s">
        <v>128</v>
      </c>
    </row>
    <row r="113" spans="1:8" ht="45.6" x14ac:dyDescent="0.4">
      <c r="A113" s="44"/>
      <c r="B113" s="42" t="s">
        <v>183</v>
      </c>
      <c r="C113" s="43" t="s">
        <v>273</v>
      </c>
      <c r="D113" s="45">
        <v>6.92</v>
      </c>
      <c r="E113" s="45">
        <v>5.15</v>
      </c>
      <c r="F113" s="45">
        <v>30.4</v>
      </c>
      <c r="G113" s="45">
        <v>191.78</v>
      </c>
      <c r="H113" s="45" t="s">
        <v>184</v>
      </c>
    </row>
    <row r="114" spans="1:8" x14ac:dyDescent="0.4">
      <c r="A114" s="44"/>
      <c r="B114" s="42" t="s">
        <v>178</v>
      </c>
      <c r="C114" s="43">
        <v>150</v>
      </c>
      <c r="D114" s="45">
        <v>6.86</v>
      </c>
      <c r="E114" s="45">
        <v>7.58</v>
      </c>
      <c r="F114" s="45">
        <v>33</v>
      </c>
      <c r="G114" s="45">
        <v>170</v>
      </c>
      <c r="H114" s="45" t="s">
        <v>179</v>
      </c>
    </row>
    <row r="115" spans="1:8" x14ac:dyDescent="0.4">
      <c r="A115" s="44"/>
      <c r="B115" s="44" t="s">
        <v>249</v>
      </c>
      <c r="C115" s="45" t="s">
        <v>154</v>
      </c>
      <c r="D115" s="45">
        <v>9.75</v>
      </c>
      <c r="E115" s="45">
        <v>12.5</v>
      </c>
      <c r="F115" s="45">
        <v>7.9850000000000003</v>
      </c>
      <c r="G115" s="45">
        <v>216</v>
      </c>
      <c r="H115" s="45" t="s">
        <v>250</v>
      </c>
    </row>
    <row r="116" spans="1:8" x14ac:dyDescent="0.4">
      <c r="A116" s="44"/>
      <c r="B116" s="42" t="s">
        <v>99</v>
      </c>
      <c r="C116" s="43">
        <v>70</v>
      </c>
      <c r="D116" s="45">
        <v>4.74</v>
      </c>
      <c r="E116" s="45">
        <v>1.75</v>
      </c>
      <c r="F116" s="45">
        <v>26.12</v>
      </c>
      <c r="G116" s="45">
        <v>136.05000000000001</v>
      </c>
      <c r="H116" s="45"/>
    </row>
    <row r="117" spans="1:8" x14ac:dyDescent="0.4">
      <c r="A117" s="44"/>
      <c r="B117" s="42" t="s">
        <v>162</v>
      </c>
      <c r="C117" s="43">
        <v>200</v>
      </c>
      <c r="D117" s="45">
        <v>0.2</v>
      </c>
      <c r="E117" s="45">
        <v>5.0000000000000001E-3</v>
      </c>
      <c r="F117" s="45">
        <v>10.71</v>
      </c>
      <c r="G117" s="45">
        <v>45.4</v>
      </c>
      <c r="H117" s="45" t="s">
        <v>163</v>
      </c>
    </row>
    <row r="118" spans="1:8" s="51" customFormat="1" x14ac:dyDescent="0.4">
      <c r="A118" s="46"/>
      <c r="B118" s="52" t="s">
        <v>78</v>
      </c>
      <c r="C118" s="49"/>
      <c r="D118" s="50">
        <f>D117+D116+D115+D114+D113+D112</f>
        <v>29.06</v>
      </c>
      <c r="E118" s="50">
        <f t="shared" ref="E118:G118" si="17">E117+E116+E115+E114+E113+E112</f>
        <v>30.765000000000001</v>
      </c>
      <c r="F118" s="50">
        <f t="shared" si="17"/>
        <v>113.405</v>
      </c>
      <c r="G118" s="50">
        <f t="shared" si="17"/>
        <v>815.08</v>
      </c>
      <c r="H118" s="50"/>
    </row>
    <row r="119" spans="1:8" s="51" customFormat="1" x14ac:dyDescent="0.4">
      <c r="A119" s="46" t="s">
        <v>81</v>
      </c>
      <c r="B119" s="53"/>
      <c r="C119" s="49"/>
      <c r="D119" s="50">
        <f>D118+D111+D108</f>
        <v>58.13</v>
      </c>
      <c r="E119" s="50">
        <f>E118+E111+E108</f>
        <v>63.254999999999995</v>
      </c>
      <c r="F119" s="50">
        <f>F118+F111+F108</f>
        <v>240.673</v>
      </c>
      <c r="G119" s="50">
        <f>G118+G111+G108</f>
        <v>1707.13</v>
      </c>
      <c r="H119" s="50"/>
    </row>
    <row r="120" spans="1:8" x14ac:dyDescent="0.4">
      <c r="A120" s="61" t="s">
        <v>144</v>
      </c>
      <c r="B120" s="62"/>
      <c r="C120" s="63"/>
      <c r="D120" s="45"/>
      <c r="E120" s="45"/>
      <c r="F120" s="45"/>
      <c r="G120" s="45"/>
      <c r="H120" s="45"/>
    </row>
    <row r="121" spans="1:8" x14ac:dyDescent="0.4">
      <c r="A121" s="46" t="s">
        <v>14</v>
      </c>
      <c r="B121" s="42" t="s">
        <v>198</v>
      </c>
      <c r="C121" s="43" t="s">
        <v>270</v>
      </c>
      <c r="D121" s="45">
        <v>5.91</v>
      </c>
      <c r="E121" s="45">
        <v>9.5500000000000007</v>
      </c>
      <c r="F121" s="45">
        <v>15.16</v>
      </c>
      <c r="G121" s="45">
        <v>168.97</v>
      </c>
      <c r="H121" s="45" t="s">
        <v>152</v>
      </c>
    </row>
    <row r="122" spans="1:8" x14ac:dyDescent="0.4">
      <c r="A122" s="46"/>
      <c r="B122" s="42" t="s">
        <v>188</v>
      </c>
      <c r="C122" s="43">
        <v>80</v>
      </c>
      <c r="D122" s="45">
        <v>5.22</v>
      </c>
      <c r="E122" s="45">
        <v>5.51</v>
      </c>
      <c r="F122" s="45">
        <v>4.7</v>
      </c>
      <c r="G122" s="45">
        <v>103.92</v>
      </c>
      <c r="H122" s="45" t="s">
        <v>189</v>
      </c>
    </row>
    <row r="123" spans="1:8" x14ac:dyDescent="0.4">
      <c r="A123" s="46"/>
      <c r="B123" s="37" t="s">
        <v>235</v>
      </c>
      <c r="C123" s="43" t="s">
        <v>271</v>
      </c>
      <c r="D123" s="45">
        <v>6.32</v>
      </c>
      <c r="E123" s="45">
        <v>4.58</v>
      </c>
      <c r="F123" s="45">
        <v>23.57</v>
      </c>
      <c r="G123" s="45">
        <v>174.88</v>
      </c>
      <c r="H123" s="45" t="s">
        <v>236</v>
      </c>
    </row>
    <row r="124" spans="1:8" x14ac:dyDescent="0.4">
      <c r="A124" s="46"/>
      <c r="B124" s="42" t="s">
        <v>166</v>
      </c>
      <c r="C124" s="43" t="s">
        <v>157</v>
      </c>
      <c r="D124" s="45">
        <v>0.2</v>
      </c>
      <c r="E124" s="45">
        <v>1.5</v>
      </c>
      <c r="F124" s="45">
        <v>10.71</v>
      </c>
      <c r="G124" s="45">
        <v>45.4</v>
      </c>
      <c r="H124" s="45" t="s">
        <v>158</v>
      </c>
    </row>
    <row r="125" spans="1:8" x14ac:dyDescent="0.4">
      <c r="A125" s="44"/>
      <c r="B125" s="47" t="s">
        <v>47</v>
      </c>
      <c r="C125" s="43">
        <v>100</v>
      </c>
      <c r="D125" s="45">
        <v>0.4</v>
      </c>
      <c r="E125" s="45">
        <v>0.4</v>
      </c>
      <c r="F125" s="45">
        <v>9.8000000000000007</v>
      </c>
      <c r="G125" s="45">
        <v>52</v>
      </c>
      <c r="H125" s="45" t="s">
        <v>80</v>
      </c>
    </row>
    <row r="126" spans="1:8" s="51" customFormat="1" x14ac:dyDescent="0.4">
      <c r="A126" s="46"/>
      <c r="B126" s="52" t="s">
        <v>77</v>
      </c>
      <c r="C126" s="49"/>
      <c r="D126" s="50">
        <f>D125+D125+D124+D123+D122+D121</f>
        <v>18.45</v>
      </c>
      <c r="E126" s="50">
        <f t="shared" ref="E126:G126" si="18">E125+E125+E124+E123+E122+E121</f>
        <v>21.94</v>
      </c>
      <c r="F126" s="50">
        <f t="shared" si="18"/>
        <v>73.740000000000009</v>
      </c>
      <c r="G126" s="50">
        <f t="shared" si="18"/>
        <v>597.16999999999996</v>
      </c>
      <c r="H126" s="50"/>
    </row>
    <row r="127" spans="1:8" x14ac:dyDescent="0.4">
      <c r="A127" s="46" t="s">
        <v>48</v>
      </c>
      <c r="B127" s="42" t="s">
        <v>50</v>
      </c>
      <c r="C127" s="43">
        <v>200</v>
      </c>
      <c r="D127" s="45">
        <v>0</v>
      </c>
      <c r="E127" s="45">
        <v>0</v>
      </c>
      <c r="F127" s="45">
        <v>38</v>
      </c>
      <c r="G127" s="45">
        <v>76.8</v>
      </c>
      <c r="H127" s="45" t="s">
        <v>79</v>
      </c>
    </row>
    <row r="128" spans="1:8" x14ac:dyDescent="0.4">
      <c r="A128" s="44"/>
      <c r="B128" s="42" t="s">
        <v>202</v>
      </c>
      <c r="C128" s="43">
        <v>100</v>
      </c>
      <c r="D128" s="45">
        <v>9.48</v>
      </c>
      <c r="E128" s="45">
        <v>7.49</v>
      </c>
      <c r="F128" s="45">
        <v>31.85</v>
      </c>
      <c r="G128" s="45">
        <v>264.81</v>
      </c>
      <c r="H128" s="45" t="s">
        <v>203</v>
      </c>
    </row>
    <row r="129" spans="1:8" x14ac:dyDescent="0.4">
      <c r="A129" s="46"/>
      <c r="B129" s="52" t="s">
        <v>84</v>
      </c>
      <c r="C129" s="49"/>
      <c r="D129" s="50">
        <f>D128+D127</f>
        <v>9.48</v>
      </c>
      <c r="E129" s="50">
        <f t="shared" ref="E129:G129" si="19">E128+E127</f>
        <v>7.49</v>
      </c>
      <c r="F129" s="50">
        <f t="shared" si="19"/>
        <v>69.849999999999994</v>
      </c>
      <c r="G129" s="50">
        <f t="shared" si="19"/>
        <v>341.61</v>
      </c>
      <c r="H129" s="50"/>
    </row>
    <row r="130" spans="1:8" x14ac:dyDescent="0.4">
      <c r="A130" s="46" t="s">
        <v>16</v>
      </c>
      <c r="B130" s="42" t="s">
        <v>167</v>
      </c>
      <c r="C130" s="43">
        <v>60</v>
      </c>
      <c r="D130" s="45">
        <v>0.54</v>
      </c>
      <c r="E130" s="45">
        <v>3.66</v>
      </c>
      <c r="F130" s="45">
        <v>4.6500000000000004</v>
      </c>
      <c r="G130" s="45">
        <v>52.59</v>
      </c>
      <c r="H130" s="45" t="s">
        <v>168</v>
      </c>
    </row>
    <row r="131" spans="1:8" x14ac:dyDescent="0.4">
      <c r="A131" s="44"/>
      <c r="B131" s="42" t="s">
        <v>197</v>
      </c>
      <c r="C131" s="43" t="s">
        <v>272</v>
      </c>
      <c r="D131" s="45">
        <v>7.56</v>
      </c>
      <c r="E131" s="45">
        <v>5.57</v>
      </c>
      <c r="F131" s="45">
        <v>21.94</v>
      </c>
      <c r="G131" s="45">
        <v>177.47</v>
      </c>
      <c r="H131" s="45" t="s">
        <v>190</v>
      </c>
    </row>
    <row r="132" spans="1:8" x14ac:dyDescent="0.4">
      <c r="A132" s="44"/>
      <c r="B132" s="42" t="s">
        <v>194</v>
      </c>
      <c r="C132" s="43">
        <v>200</v>
      </c>
      <c r="D132" s="45">
        <v>13.4</v>
      </c>
      <c r="E132" s="45">
        <v>12.56</v>
      </c>
      <c r="F132" s="45">
        <v>22.16</v>
      </c>
      <c r="G132" s="45">
        <v>245.73</v>
      </c>
      <c r="H132" s="45" t="s">
        <v>195</v>
      </c>
    </row>
    <row r="133" spans="1:8" x14ac:dyDescent="0.4">
      <c r="A133" s="44"/>
      <c r="B133" s="42" t="s">
        <v>99</v>
      </c>
      <c r="C133" s="43">
        <v>70</v>
      </c>
      <c r="D133" s="45">
        <v>4.74</v>
      </c>
      <c r="E133" s="45">
        <v>1.75</v>
      </c>
      <c r="F133" s="45">
        <v>26.12</v>
      </c>
      <c r="G133" s="45">
        <v>136.05000000000001</v>
      </c>
      <c r="H133" s="45"/>
    </row>
    <row r="134" spans="1:8" x14ac:dyDescent="0.4">
      <c r="A134" s="44"/>
      <c r="B134" s="42" t="s">
        <v>98</v>
      </c>
      <c r="C134" s="43">
        <v>200</v>
      </c>
      <c r="D134" s="45">
        <v>0.54</v>
      </c>
      <c r="E134" s="45">
        <v>0</v>
      </c>
      <c r="F134" s="45">
        <v>12.59</v>
      </c>
      <c r="G134" s="45">
        <v>50.63</v>
      </c>
      <c r="H134" s="45" t="s">
        <v>130</v>
      </c>
    </row>
    <row r="135" spans="1:8" s="51" customFormat="1" x14ac:dyDescent="0.4">
      <c r="A135" s="46"/>
      <c r="B135" s="52" t="s">
        <v>78</v>
      </c>
      <c r="C135" s="49"/>
      <c r="D135" s="50">
        <f>D134+D133+D132+D131+D130</f>
        <v>26.779999999999998</v>
      </c>
      <c r="E135" s="50">
        <f>E134+E133+E132+E131+E130+E130</f>
        <v>27.200000000000003</v>
      </c>
      <c r="F135" s="50">
        <f>F134+F134+F133+F132+F131+F130</f>
        <v>100.05</v>
      </c>
      <c r="G135" s="50">
        <f>G134+G133+G133+G132+G131+G130</f>
        <v>798.5200000000001</v>
      </c>
      <c r="H135" s="50"/>
    </row>
    <row r="136" spans="1:8" s="51" customFormat="1" x14ac:dyDescent="0.4">
      <c r="A136" s="46" t="s">
        <v>81</v>
      </c>
      <c r="B136" s="53"/>
      <c r="C136" s="49"/>
      <c r="D136" s="50">
        <f>D135+D129+D126</f>
        <v>54.709999999999994</v>
      </c>
      <c r="E136" s="50">
        <f>E135+E129+E126</f>
        <v>56.63000000000001</v>
      </c>
      <c r="F136" s="50">
        <f>F135+F129+F126</f>
        <v>243.64</v>
      </c>
      <c r="G136" s="50">
        <f>G135+G129+G126</f>
        <v>1737.3000000000002</v>
      </c>
      <c r="H136" s="50"/>
    </row>
    <row r="137" spans="1:8" x14ac:dyDescent="0.4">
      <c r="A137" s="61" t="s">
        <v>145</v>
      </c>
      <c r="B137" s="62"/>
      <c r="C137" s="63"/>
      <c r="D137" s="45"/>
      <c r="E137" s="45"/>
      <c r="F137" s="45"/>
      <c r="G137" s="45"/>
      <c r="H137" s="45"/>
    </row>
    <row r="138" spans="1:8" ht="45.6" x14ac:dyDescent="0.4">
      <c r="A138" s="46" t="s">
        <v>14</v>
      </c>
      <c r="B138" s="42" t="s">
        <v>132</v>
      </c>
      <c r="C138" s="43" t="s">
        <v>270</v>
      </c>
      <c r="D138" s="45">
        <v>6.68</v>
      </c>
      <c r="E138" s="45">
        <v>9.5500000000000007</v>
      </c>
      <c r="F138" s="45">
        <v>15.16</v>
      </c>
      <c r="G138" s="45">
        <v>168.98</v>
      </c>
      <c r="H138" s="45" t="s">
        <v>152</v>
      </c>
    </row>
    <row r="139" spans="1:8" x14ac:dyDescent="0.4">
      <c r="A139" s="46"/>
      <c r="B139" s="42" t="s">
        <v>91</v>
      </c>
      <c r="C139" s="43">
        <v>40</v>
      </c>
      <c r="D139" s="45">
        <v>6</v>
      </c>
      <c r="E139" s="45">
        <v>5.5</v>
      </c>
      <c r="F139" s="45">
        <v>0.3</v>
      </c>
      <c r="G139" s="45">
        <v>78</v>
      </c>
      <c r="H139" s="45" t="s">
        <v>201</v>
      </c>
    </row>
    <row r="140" spans="1:8" x14ac:dyDescent="0.4">
      <c r="A140" s="46"/>
      <c r="B140" s="42" t="s">
        <v>234</v>
      </c>
      <c r="C140" s="43" t="s">
        <v>271</v>
      </c>
      <c r="D140" s="45">
        <v>5.82</v>
      </c>
      <c r="E140" s="45">
        <v>12.75</v>
      </c>
      <c r="F140" s="45">
        <v>24.76</v>
      </c>
      <c r="G140" s="45">
        <v>230</v>
      </c>
      <c r="H140" s="45" t="s">
        <v>279</v>
      </c>
    </row>
    <row r="141" spans="1:8" x14ac:dyDescent="0.4">
      <c r="A141" s="44"/>
      <c r="B141" s="42" t="s">
        <v>156</v>
      </c>
      <c r="C141" s="43" t="s">
        <v>157</v>
      </c>
      <c r="D141" s="45">
        <v>0.54</v>
      </c>
      <c r="E141" s="45">
        <v>0.05</v>
      </c>
      <c r="F141" s="45">
        <v>10.16</v>
      </c>
      <c r="G141" s="45">
        <v>40.799999999999997</v>
      </c>
      <c r="H141" s="45" t="s">
        <v>158</v>
      </c>
    </row>
    <row r="142" spans="1:8" x14ac:dyDescent="0.4">
      <c r="A142" s="44"/>
      <c r="B142" s="47" t="s">
        <v>47</v>
      </c>
      <c r="C142" s="43">
        <v>100</v>
      </c>
      <c r="D142" s="45">
        <v>0.4</v>
      </c>
      <c r="E142" s="45">
        <v>0.4</v>
      </c>
      <c r="F142" s="45">
        <v>9.8000000000000007</v>
      </c>
      <c r="G142" s="45">
        <v>52</v>
      </c>
      <c r="H142" s="45" t="s">
        <v>80</v>
      </c>
    </row>
    <row r="143" spans="1:8" s="51" customFormat="1" x14ac:dyDescent="0.4">
      <c r="A143" s="46"/>
      <c r="B143" s="52" t="s">
        <v>77</v>
      </c>
      <c r="C143" s="49"/>
      <c r="D143" s="50">
        <f>D142+D141+D140+D139+D139+D138</f>
        <v>25.44</v>
      </c>
      <c r="E143" s="50">
        <f t="shared" ref="E143:F143" si="20">E142+E141+E140+E139+E138</f>
        <v>28.25</v>
      </c>
      <c r="F143" s="50">
        <f t="shared" si="20"/>
        <v>60.179999999999993</v>
      </c>
      <c r="G143" s="50">
        <f>G142+G141+G140+G139++G139+G138</f>
        <v>647.78</v>
      </c>
      <c r="H143" s="50"/>
    </row>
    <row r="144" spans="1:8" x14ac:dyDescent="0.4">
      <c r="A144" s="46" t="s">
        <v>48</v>
      </c>
      <c r="B144" s="42" t="s">
        <v>50</v>
      </c>
      <c r="C144" s="43">
        <v>200</v>
      </c>
      <c r="D144" s="45">
        <v>0</v>
      </c>
      <c r="E144" s="45">
        <v>0</v>
      </c>
      <c r="F144" s="45">
        <v>38</v>
      </c>
      <c r="G144" s="45">
        <v>76.8</v>
      </c>
      <c r="H144" s="45" t="s">
        <v>79</v>
      </c>
    </row>
    <row r="145" spans="1:8" x14ac:dyDescent="0.4">
      <c r="A145" s="44"/>
      <c r="B145" s="42" t="s">
        <v>51</v>
      </c>
      <c r="C145" s="43">
        <v>50</v>
      </c>
      <c r="D145" s="45">
        <v>4.75</v>
      </c>
      <c r="E145" s="45">
        <v>7.9</v>
      </c>
      <c r="F145" s="45">
        <v>17.05</v>
      </c>
      <c r="G145" s="45">
        <v>208.5</v>
      </c>
      <c r="H145" s="45" t="s">
        <v>80</v>
      </c>
    </row>
    <row r="146" spans="1:8" x14ac:dyDescent="0.4">
      <c r="A146" s="46"/>
      <c r="B146" s="52" t="s">
        <v>84</v>
      </c>
      <c r="C146" s="49"/>
      <c r="D146" s="50">
        <f>D145+D144</f>
        <v>4.75</v>
      </c>
      <c r="E146" s="50">
        <f t="shared" ref="E146:G146" si="21">E145+E144</f>
        <v>7.9</v>
      </c>
      <c r="F146" s="50">
        <f t="shared" si="21"/>
        <v>55.05</v>
      </c>
      <c r="G146" s="50">
        <f t="shared" si="21"/>
        <v>285.3</v>
      </c>
      <c r="H146" s="50"/>
    </row>
    <row r="147" spans="1:8" x14ac:dyDescent="0.4">
      <c r="A147" s="46" t="s">
        <v>16</v>
      </c>
      <c r="B147" s="42" t="s">
        <v>92</v>
      </c>
      <c r="C147" s="43">
        <v>60</v>
      </c>
      <c r="D147" s="45">
        <v>0.45</v>
      </c>
      <c r="E147" s="45">
        <v>7.0000000000000007E-2</v>
      </c>
      <c r="F147" s="45">
        <v>1.5</v>
      </c>
      <c r="G147" s="45">
        <v>8.4</v>
      </c>
      <c r="H147" s="45" t="s">
        <v>135</v>
      </c>
    </row>
    <row r="148" spans="1:8" x14ac:dyDescent="0.4">
      <c r="A148" s="44"/>
      <c r="B148" s="42" t="s">
        <v>169</v>
      </c>
      <c r="C148" s="43" t="s">
        <v>273</v>
      </c>
      <c r="D148" s="45">
        <v>8.6999999999999993</v>
      </c>
      <c r="E148" s="45">
        <v>7.05</v>
      </c>
      <c r="F148" s="45">
        <v>14.65</v>
      </c>
      <c r="G148" s="45">
        <v>175.54</v>
      </c>
      <c r="H148" s="45" t="s">
        <v>170</v>
      </c>
    </row>
    <row r="149" spans="1:8" x14ac:dyDescent="0.4">
      <c r="A149" s="44"/>
      <c r="B149" s="42" t="s">
        <v>123</v>
      </c>
      <c r="C149" s="43">
        <v>150</v>
      </c>
      <c r="D149" s="45">
        <v>5.47</v>
      </c>
      <c r="E149" s="45">
        <v>6.37</v>
      </c>
      <c r="F149" s="45">
        <v>34.340000000000003</v>
      </c>
      <c r="G149" s="45">
        <v>204</v>
      </c>
      <c r="H149" s="45" t="s">
        <v>124</v>
      </c>
    </row>
    <row r="150" spans="1:8" x14ac:dyDescent="0.4">
      <c r="A150" s="44"/>
      <c r="B150" s="42" t="s">
        <v>191</v>
      </c>
      <c r="C150" s="43">
        <v>100</v>
      </c>
      <c r="D150" s="45">
        <v>9.99</v>
      </c>
      <c r="E150" s="45">
        <v>13.4</v>
      </c>
      <c r="F150" s="45">
        <v>24.4</v>
      </c>
      <c r="G150" s="45">
        <v>204</v>
      </c>
      <c r="H150" s="45" t="s">
        <v>192</v>
      </c>
    </row>
    <row r="151" spans="1:8" x14ac:dyDescent="0.4">
      <c r="A151" s="44"/>
      <c r="B151" s="44" t="s">
        <v>181</v>
      </c>
      <c r="C151" s="45">
        <v>30</v>
      </c>
      <c r="D151" s="45">
        <v>0.3</v>
      </c>
      <c r="E151" s="45">
        <v>1.47</v>
      </c>
      <c r="F151" s="45">
        <v>1.95</v>
      </c>
      <c r="G151" s="45">
        <v>21.6</v>
      </c>
      <c r="H151" s="45" t="s">
        <v>182</v>
      </c>
    </row>
    <row r="152" spans="1:8" x14ac:dyDescent="0.4">
      <c r="A152" s="44"/>
      <c r="B152" s="42" t="s">
        <v>99</v>
      </c>
      <c r="C152" s="43">
        <v>70</v>
      </c>
      <c r="D152" s="45">
        <v>4.74</v>
      </c>
      <c r="E152" s="45">
        <v>1.75</v>
      </c>
      <c r="F152" s="45">
        <v>26.12</v>
      </c>
      <c r="G152" s="45">
        <v>136.05000000000001</v>
      </c>
      <c r="H152" s="45"/>
    </row>
    <row r="153" spans="1:8" x14ac:dyDescent="0.4">
      <c r="A153" s="44"/>
      <c r="B153" s="42" t="s">
        <v>111</v>
      </c>
      <c r="C153" s="43">
        <v>200</v>
      </c>
      <c r="D153" s="45">
        <v>0</v>
      </c>
      <c r="E153" s="45">
        <v>0</v>
      </c>
      <c r="F153" s="45">
        <v>30.95</v>
      </c>
      <c r="G153" s="45">
        <v>98.1</v>
      </c>
      <c r="H153" s="45" t="s">
        <v>177</v>
      </c>
    </row>
    <row r="154" spans="1:8" s="51" customFormat="1" x14ac:dyDescent="0.4">
      <c r="A154" s="46"/>
      <c r="B154" s="52" t="s">
        <v>78</v>
      </c>
      <c r="C154" s="49"/>
      <c r="D154" s="50">
        <f>D153+D152+D151+D150+D149+D148+D147</f>
        <v>29.65</v>
      </c>
      <c r="E154" s="50">
        <f>E153+E152+E151+E150+E148+E147</f>
        <v>23.740000000000002</v>
      </c>
      <c r="F154" s="50">
        <f t="shared" ref="F154:G154" si="22">F153+F152+F151+F150+F149+F148+F147</f>
        <v>133.91</v>
      </c>
      <c r="G154" s="50">
        <f t="shared" si="22"/>
        <v>847.68999999999994</v>
      </c>
      <c r="H154" s="50"/>
    </row>
    <row r="155" spans="1:8" s="51" customFormat="1" x14ac:dyDescent="0.4">
      <c r="A155" s="46" t="s">
        <v>81</v>
      </c>
      <c r="B155" s="53"/>
      <c r="C155" s="49"/>
      <c r="D155" s="50">
        <f>D154+D146+D143</f>
        <v>59.84</v>
      </c>
      <c r="E155" s="50">
        <f>E154+E146+E143</f>
        <v>59.89</v>
      </c>
      <c r="F155" s="50">
        <f>F154+F146+F143</f>
        <v>249.14</v>
      </c>
      <c r="G155" s="50">
        <f>G154+G146+G143</f>
        <v>1780.77</v>
      </c>
      <c r="H155" s="50"/>
    </row>
    <row r="156" spans="1:8" x14ac:dyDescent="0.4">
      <c r="A156" s="61" t="s">
        <v>146</v>
      </c>
      <c r="B156" s="62"/>
      <c r="C156" s="63"/>
      <c r="D156" s="45"/>
      <c r="E156" s="45"/>
      <c r="F156" s="45"/>
      <c r="G156" s="45"/>
      <c r="H156" s="45"/>
    </row>
    <row r="157" spans="1:8" x14ac:dyDescent="0.4">
      <c r="A157" s="46" t="s">
        <v>14</v>
      </c>
      <c r="B157" s="42" t="s">
        <v>187</v>
      </c>
      <c r="C157" s="43" t="s">
        <v>270</v>
      </c>
      <c r="D157" s="45">
        <v>6.88</v>
      </c>
      <c r="E157" s="45">
        <v>9.1300000000000008</v>
      </c>
      <c r="F157" s="45">
        <v>18.98</v>
      </c>
      <c r="G157" s="45">
        <v>176</v>
      </c>
      <c r="H157" s="45" t="s">
        <v>152</v>
      </c>
    </row>
    <row r="158" spans="1:8" x14ac:dyDescent="0.4">
      <c r="A158" s="46"/>
      <c r="B158" s="42" t="s">
        <v>239</v>
      </c>
      <c r="C158" s="43" t="s">
        <v>274</v>
      </c>
      <c r="D158" s="45">
        <v>7.7</v>
      </c>
      <c r="E158" s="45">
        <v>12.6</v>
      </c>
      <c r="F158" s="45">
        <v>25.24</v>
      </c>
      <c r="G158" s="45">
        <v>247.33</v>
      </c>
      <c r="H158" s="45" t="s">
        <v>280</v>
      </c>
    </row>
    <row r="159" spans="1:8" x14ac:dyDescent="0.4">
      <c r="A159" s="46"/>
      <c r="B159" s="42" t="s">
        <v>94</v>
      </c>
      <c r="C159" s="43">
        <v>200</v>
      </c>
      <c r="D159" s="45">
        <v>3.97</v>
      </c>
      <c r="E159" s="45">
        <v>2.1</v>
      </c>
      <c r="F159" s="45">
        <v>20.178000000000001</v>
      </c>
      <c r="G159" s="45">
        <v>125.1</v>
      </c>
      <c r="H159" s="45" t="s">
        <v>127</v>
      </c>
    </row>
    <row r="160" spans="1:8" x14ac:dyDescent="0.4">
      <c r="A160" s="44"/>
      <c r="B160" s="47" t="s">
        <v>47</v>
      </c>
      <c r="C160" s="43">
        <v>100</v>
      </c>
      <c r="D160" s="45">
        <v>0.4</v>
      </c>
      <c r="E160" s="45">
        <v>0.4</v>
      </c>
      <c r="F160" s="45">
        <v>9.8000000000000007</v>
      </c>
      <c r="G160" s="45">
        <v>52</v>
      </c>
      <c r="H160" s="45" t="s">
        <v>80</v>
      </c>
    </row>
    <row r="161" spans="1:8" s="51" customFormat="1" x14ac:dyDescent="0.4">
      <c r="A161" s="46"/>
      <c r="B161" s="52" t="s">
        <v>77</v>
      </c>
      <c r="C161" s="49"/>
      <c r="D161" s="50">
        <f>D160+D159+D158+D157</f>
        <v>18.95</v>
      </c>
      <c r="E161" s="50">
        <f t="shared" ref="E161:G161" si="23">E160+E159+E158+E157</f>
        <v>24.23</v>
      </c>
      <c r="F161" s="50">
        <f t="shared" si="23"/>
        <v>74.198000000000008</v>
      </c>
      <c r="G161" s="50">
        <f t="shared" si="23"/>
        <v>600.43000000000006</v>
      </c>
      <c r="H161" s="50"/>
    </row>
    <row r="162" spans="1:8" x14ac:dyDescent="0.4">
      <c r="A162" s="46" t="s">
        <v>48</v>
      </c>
      <c r="B162" s="42" t="s">
        <v>50</v>
      </c>
      <c r="C162" s="43">
        <v>200</v>
      </c>
      <c r="D162" s="45">
        <v>0</v>
      </c>
      <c r="E162" s="45">
        <v>0</v>
      </c>
      <c r="F162" s="45">
        <v>38</v>
      </c>
      <c r="G162" s="45">
        <v>76.8</v>
      </c>
      <c r="H162" s="45" t="s">
        <v>79</v>
      </c>
    </row>
    <row r="163" spans="1:8" x14ac:dyDescent="0.4">
      <c r="A163" s="44"/>
      <c r="B163" s="42" t="s">
        <v>51</v>
      </c>
      <c r="C163" s="43">
        <v>50</v>
      </c>
      <c r="D163" s="45">
        <v>4.75</v>
      </c>
      <c r="E163" s="45">
        <v>7.9</v>
      </c>
      <c r="F163" s="45">
        <v>17.05</v>
      </c>
      <c r="G163" s="45">
        <v>208.5</v>
      </c>
      <c r="H163" s="45"/>
    </row>
    <row r="164" spans="1:8" x14ac:dyDescent="0.4">
      <c r="A164" s="46"/>
      <c r="B164" s="52" t="s">
        <v>84</v>
      </c>
      <c r="C164" s="49"/>
      <c r="D164" s="50">
        <f>D163+D162</f>
        <v>4.75</v>
      </c>
      <c r="E164" s="50">
        <f t="shared" ref="E164:G164" si="24">E163+E162</f>
        <v>7.9</v>
      </c>
      <c r="F164" s="50">
        <f t="shared" si="24"/>
        <v>55.05</v>
      </c>
      <c r="G164" s="50">
        <f t="shared" si="24"/>
        <v>285.3</v>
      </c>
      <c r="H164" s="50"/>
    </row>
    <row r="165" spans="1:8" x14ac:dyDescent="0.4">
      <c r="A165" s="44"/>
      <c r="B165" s="42"/>
      <c r="C165" s="43"/>
      <c r="D165" s="45"/>
      <c r="E165" s="45"/>
      <c r="F165" s="45"/>
      <c r="G165" s="45"/>
      <c r="H165" s="45"/>
    </row>
    <row r="166" spans="1:8" x14ac:dyDescent="0.4">
      <c r="A166" s="46" t="s">
        <v>16</v>
      </c>
      <c r="B166" s="42" t="s">
        <v>173</v>
      </c>
      <c r="C166" s="43">
        <v>60</v>
      </c>
      <c r="D166" s="45">
        <v>0.87</v>
      </c>
      <c r="E166" s="45">
        <v>4.05</v>
      </c>
      <c r="F166" s="45">
        <v>9.2200000000000006</v>
      </c>
      <c r="G166" s="45">
        <v>53.82</v>
      </c>
      <c r="H166" s="45" t="s">
        <v>174</v>
      </c>
    </row>
    <row r="167" spans="1:8" x14ac:dyDescent="0.4">
      <c r="A167" s="44"/>
      <c r="B167" s="42" t="s">
        <v>175</v>
      </c>
      <c r="C167" s="43" t="s">
        <v>273</v>
      </c>
      <c r="D167" s="45">
        <v>7.5</v>
      </c>
      <c r="E167" s="45">
        <v>8.14</v>
      </c>
      <c r="F167" s="45">
        <v>14.8</v>
      </c>
      <c r="G167" s="45">
        <v>176.57</v>
      </c>
      <c r="H167" s="45" t="s">
        <v>176</v>
      </c>
    </row>
    <row r="168" spans="1:8" x14ac:dyDescent="0.4">
      <c r="A168" s="44"/>
      <c r="B168" s="42" t="s">
        <v>62</v>
      </c>
      <c r="C168" s="43">
        <v>150</v>
      </c>
      <c r="D168" s="45">
        <v>3.09</v>
      </c>
      <c r="E168" s="45">
        <v>4.657</v>
      </c>
      <c r="F168" s="45">
        <v>22.03</v>
      </c>
      <c r="G168" s="45">
        <v>146</v>
      </c>
      <c r="H168" s="45" t="s">
        <v>153</v>
      </c>
    </row>
    <row r="169" spans="1:8" x14ac:dyDescent="0.4">
      <c r="A169" s="44"/>
      <c r="B169" s="42" t="s">
        <v>93</v>
      </c>
      <c r="C169" s="43">
        <v>100</v>
      </c>
      <c r="D169" s="45">
        <v>12.63</v>
      </c>
      <c r="E169" s="45">
        <v>10.6</v>
      </c>
      <c r="F169" s="45">
        <v>6.95</v>
      </c>
      <c r="G169" s="45">
        <v>228</v>
      </c>
      <c r="H169" s="45" t="s">
        <v>172</v>
      </c>
    </row>
    <row r="170" spans="1:8" x14ac:dyDescent="0.4">
      <c r="A170" s="44"/>
      <c r="B170" s="42" t="s">
        <v>99</v>
      </c>
      <c r="C170" s="43">
        <v>70</v>
      </c>
      <c r="D170" s="45">
        <v>4.74</v>
      </c>
      <c r="E170" s="45">
        <v>1.75</v>
      </c>
      <c r="F170" s="45">
        <v>26.12</v>
      </c>
      <c r="G170" s="45">
        <v>136.05000000000001</v>
      </c>
      <c r="H170" s="45"/>
    </row>
    <row r="171" spans="1:8" x14ac:dyDescent="0.4">
      <c r="A171" s="44"/>
      <c r="B171" s="42" t="s">
        <v>162</v>
      </c>
      <c r="C171" s="43">
        <v>200</v>
      </c>
      <c r="D171" s="45">
        <v>0.2</v>
      </c>
      <c r="E171" s="45">
        <v>5.0000000000000001E-3</v>
      </c>
      <c r="F171" s="45">
        <v>10.71</v>
      </c>
      <c r="G171" s="45">
        <v>45.4</v>
      </c>
      <c r="H171" s="45" t="s">
        <v>163</v>
      </c>
    </row>
    <row r="172" spans="1:8" s="51" customFormat="1" x14ac:dyDescent="0.4">
      <c r="A172" s="46"/>
      <c r="B172" s="52" t="s">
        <v>78</v>
      </c>
      <c r="C172" s="49"/>
      <c r="D172" s="50">
        <f>D171+D170+D170+D169+D168+D167+D166</f>
        <v>33.770000000000003</v>
      </c>
      <c r="E172" s="50">
        <f t="shared" ref="E172:G172" si="25">E171+E171+E170+E169+E168+E167+E166</f>
        <v>29.207000000000001</v>
      </c>
      <c r="F172" s="50">
        <f>F171+F171+F170+F168+F168+F167+F166</f>
        <v>115.62</v>
      </c>
      <c r="G172" s="50">
        <f t="shared" si="25"/>
        <v>831.24000000000012</v>
      </c>
      <c r="H172" s="50"/>
    </row>
    <row r="173" spans="1:8" s="51" customFormat="1" x14ac:dyDescent="0.4">
      <c r="A173" s="46" t="s">
        <v>81</v>
      </c>
      <c r="B173" s="53"/>
      <c r="C173" s="49"/>
      <c r="D173" s="50">
        <f>D172+D164+D161</f>
        <v>57.47</v>
      </c>
      <c r="E173" s="50">
        <f>E172+E164+E161</f>
        <v>61.337000000000003</v>
      </c>
      <c r="F173" s="50">
        <f>F172+F164+F161</f>
        <v>244.86800000000002</v>
      </c>
      <c r="G173" s="50">
        <f>G172+G164+G161</f>
        <v>1716.9700000000003</v>
      </c>
      <c r="H173" s="50"/>
    </row>
    <row r="174" spans="1:8" x14ac:dyDescent="0.4">
      <c r="A174" s="61" t="s">
        <v>147</v>
      </c>
      <c r="B174" s="62"/>
      <c r="C174" s="63"/>
      <c r="D174" s="45"/>
      <c r="E174" s="45"/>
      <c r="F174" s="45"/>
      <c r="G174" s="45"/>
      <c r="H174" s="45"/>
    </row>
    <row r="175" spans="1:8" x14ac:dyDescent="0.4">
      <c r="A175" s="46" t="s">
        <v>14</v>
      </c>
      <c r="B175" s="42" t="s">
        <v>278</v>
      </c>
      <c r="C175" s="43" t="s">
        <v>270</v>
      </c>
      <c r="D175" s="45">
        <v>6.37</v>
      </c>
      <c r="E175" s="45">
        <v>11.76</v>
      </c>
      <c r="F175" s="45">
        <v>22.75</v>
      </c>
      <c r="G175" s="45">
        <v>181.11</v>
      </c>
      <c r="H175" s="45" t="s">
        <v>196</v>
      </c>
    </row>
    <row r="176" spans="1:8" x14ac:dyDescent="0.4">
      <c r="A176" s="46"/>
      <c r="B176" s="44" t="s">
        <v>244</v>
      </c>
      <c r="C176" s="54" t="s">
        <v>253</v>
      </c>
      <c r="D176" s="45">
        <v>9.42</v>
      </c>
      <c r="E176" s="45">
        <v>3.29</v>
      </c>
      <c r="F176" s="45">
        <v>10.01</v>
      </c>
      <c r="G176" s="45">
        <v>133.93</v>
      </c>
      <c r="H176" s="45" t="s">
        <v>245</v>
      </c>
    </row>
    <row r="177" spans="1:8" x14ac:dyDescent="0.4">
      <c r="A177" s="46"/>
      <c r="B177" s="37" t="s">
        <v>235</v>
      </c>
      <c r="C177" s="43" t="s">
        <v>271</v>
      </c>
      <c r="D177" s="45">
        <v>6.32</v>
      </c>
      <c r="E177" s="45">
        <v>4.58</v>
      </c>
      <c r="F177" s="45">
        <v>23.57</v>
      </c>
      <c r="G177" s="45">
        <v>174.88</v>
      </c>
      <c r="H177" s="45" t="s">
        <v>236</v>
      </c>
    </row>
    <row r="178" spans="1:8" x14ac:dyDescent="0.4">
      <c r="A178" s="44"/>
      <c r="B178" s="42" t="s">
        <v>96</v>
      </c>
      <c r="C178" s="43" t="s">
        <v>133</v>
      </c>
      <c r="D178" s="45">
        <v>2.1000000000000001E-2</v>
      </c>
      <c r="E178" s="45">
        <v>5.0000000000000001E-3</v>
      </c>
      <c r="F178" s="45">
        <v>9.9849999999999994</v>
      </c>
      <c r="G178" s="45">
        <v>40.1</v>
      </c>
      <c r="H178" s="45" t="s">
        <v>134</v>
      </c>
    </row>
    <row r="179" spans="1:8" x14ac:dyDescent="0.4">
      <c r="A179" s="44"/>
      <c r="B179" s="47" t="s">
        <v>47</v>
      </c>
      <c r="C179" s="43">
        <v>100</v>
      </c>
      <c r="D179" s="45">
        <v>0.4</v>
      </c>
      <c r="E179" s="45">
        <v>0.4</v>
      </c>
      <c r="F179" s="45">
        <v>9.8000000000000007</v>
      </c>
      <c r="G179" s="45">
        <v>52</v>
      </c>
      <c r="H179" s="45" t="s">
        <v>80</v>
      </c>
    </row>
    <row r="180" spans="1:8" s="51" customFormat="1" x14ac:dyDescent="0.4">
      <c r="A180" s="46"/>
      <c r="B180" s="52" t="s">
        <v>77</v>
      </c>
      <c r="C180" s="49"/>
      <c r="D180" s="50">
        <f>D179+D178+D177+D176+D175</f>
        <v>22.531000000000002</v>
      </c>
      <c r="E180" s="50">
        <f t="shared" ref="E180:G180" si="26">E179+E178+E177+E176+E175</f>
        <v>20.035</v>
      </c>
      <c r="F180" s="50">
        <f t="shared" si="26"/>
        <v>76.115000000000009</v>
      </c>
      <c r="G180" s="50">
        <f t="shared" si="26"/>
        <v>582.02</v>
      </c>
      <c r="H180" s="50"/>
    </row>
    <row r="181" spans="1:8" x14ac:dyDescent="0.4">
      <c r="A181" s="46" t="s">
        <v>48</v>
      </c>
      <c r="B181" s="42" t="s">
        <v>50</v>
      </c>
      <c r="C181" s="43">
        <v>200</v>
      </c>
      <c r="D181" s="45">
        <v>0</v>
      </c>
      <c r="E181" s="45">
        <v>0</v>
      </c>
      <c r="F181" s="45">
        <v>38</v>
      </c>
      <c r="G181" s="45">
        <v>76.8</v>
      </c>
      <c r="H181" s="45" t="s">
        <v>79</v>
      </c>
    </row>
    <row r="182" spans="1:8" x14ac:dyDescent="0.4">
      <c r="A182" s="44"/>
      <c r="B182" s="36" t="s">
        <v>230</v>
      </c>
      <c r="C182" s="45">
        <v>60</v>
      </c>
      <c r="D182" s="45">
        <v>9.6300000000000008</v>
      </c>
      <c r="E182" s="45">
        <v>9.41</v>
      </c>
      <c r="F182" s="45">
        <v>30.18</v>
      </c>
      <c r="G182" s="45">
        <v>255.34</v>
      </c>
      <c r="H182" s="45" t="s">
        <v>231</v>
      </c>
    </row>
    <row r="183" spans="1:8" x14ac:dyDescent="0.4">
      <c r="A183" s="46"/>
      <c r="B183" s="52" t="s">
        <v>84</v>
      </c>
      <c r="C183" s="49"/>
      <c r="D183" s="50">
        <f>D182+D181</f>
        <v>9.6300000000000008</v>
      </c>
      <c r="E183" s="50">
        <f t="shared" ref="E183:G183" si="27">E182+E181</f>
        <v>9.41</v>
      </c>
      <c r="F183" s="50">
        <f t="shared" si="27"/>
        <v>68.180000000000007</v>
      </c>
      <c r="G183" s="50">
        <f t="shared" si="27"/>
        <v>332.14</v>
      </c>
      <c r="H183" s="50"/>
    </row>
    <row r="184" spans="1:8" x14ac:dyDescent="0.4">
      <c r="A184" s="46" t="s">
        <v>16</v>
      </c>
      <c r="B184" s="42" t="s">
        <v>159</v>
      </c>
      <c r="C184" s="43">
        <v>60</v>
      </c>
      <c r="D184" s="45">
        <v>0.93</v>
      </c>
      <c r="E184" s="45">
        <v>3.05</v>
      </c>
      <c r="F184" s="45">
        <v>5.64</v>
      </c>
      <c r="G184" s="45">
        <v>54</v>
      </c>
      <c r="H184" s="45" t="s">
        <v>160</v>
      </c>
    </row>
    <row r="185" spans="1:8" x14ac:dyDescent="0.4">
      <c r="A185" s="44"/>
      <c r="B185" s="42" t="s">
        <v>197</v>
      </c>
      <c r="C185" s="43" t="s">
        <v>272</v>
      </c>
      <c r="D185" s="45">
        <v>7.56</v>
      </c>
      <c r="E185" s="45">
        <v>5.57</v>
      </c>
      <c r="F185" s="45">
        <v>21.94</v>
      </c>
      <c r="G185" s="45">
        <v>177.47</v>
      </c>
      <c r="H185" s="45" t="s">
        <v>190</v>
      </c>
    </row>
    <row r="186" spans="1:8" x14ac:dyDescent="0.4">
      <c r="A186" s="44"/>
      <c r="B186" s="42" t="s">
        <v>61</v>
      </c>
      <c r="C186" s="43">
        <v>150</v>
      </c>
      <c r="D186" s="45">
        <v>3.8340000000000001</v>
      </c>
      <c r="E186" s="45">
        <v>5.42</v>
      </c>
      <c r="F186" s="45">
        <v>31.6</v>
      </c>
      <c r="G186" s="45">
        <v>210</v>
      </c>
      <c r="H186" s="45" t="s">
        <v>138</v>
      </c>
    </row>
    <row r="187" spans="1:8" x14ac:dyDescent="0.4">
      <c r="A187" s="44"/>
      <c r="B187" s="42" t="s">
        <v>104</v>
      </c>
      <c r="C187" s="43" t="s">
        <v>139</v>
      </c>
      <c r="D187" s="45">
        <v>7.52</v>
      </c>
      <c r="E187" s="45">
        <v>5.63</v>
      </c>
      <c r="F187" s="45">
        <v>10.210000000000001</v>
      </c>
      <c r="G187" s="45">
        <v>139.19999999999999</v>
      </c>
      <c r="H187" s="45" t="s">
        <v>140</v>
      </c>
    </row>
    <row r="188" spans="1:8" x14ac:dyDescent="0.4">
      <c r="A188" s="44"/>
      <c r="B188" s="42" t="s">
        <v>99</v>
      </c>
      <c r="C188" s="43">
        <v>70</v>
      </c>
      <c r="D188" s="45">
        <v>4.74</v>
      </c>
      <c r="E188" s="45">
        <v>1.75</v>
      </c>
      <c r="F188" s="45">
        <v>26.12</v>
      </c>
      <c r="G188" s="45">
        <v>136.05000000000001</v>
      </c>
      <c r="H188" s="55"/>
    </row>
    <row r="189" spans="1:8" x14ac:dyDescent="0.4">
      <c r="A189" s="44"/>
      <c r="B189" s="42" t="s">
        <v>98</v>
      </c>
      <c r="C189" s="43">
        <v>200</v>
      </c>
      <c r="D189" s="45">
        <v>0.54</v>
      </c>
      <c r="E189" s="45">
        <v>0</v>
      </c>
      <c r="F189" s="45">
        <v>12.59</v>
      </c>
      <c r="G189" s="45">
        <v>50.63</v>
      </c>
      <c r="H189" s="45" t="s">
        <v>130</v>
      </c>
    </row>
    <row r="190" spans="1:8" s="51" customFormat="1" x14ac:dyDescent="0.4">
      <c r="A190" s="46"/>
      <c r="B190" s="52" t="s">
        <v>78</v>
      </c>
      <c r="C190" s="49"/>
      <c r="D190" s="50">
        <f>D189+D188+D187+D186+D185+D184</f>
        <v>25.123999999999999</v>
      </c>
      <c r="E190" s="50">
        <f>E189+E188+E187+E187+E186+E185+E184</f>
        <v>27.05</v>
      </c>
      <c r="F190" s="50">
        <f>F189+F188+F186+F185+F184</f>
        <v>97.89</v>
      </c>
      <c r="G190" s="50">
        <f>G189++G189+G188+G187+G186+G185+G184</f>
        <v>817.98</v>
      </c>
      <c r="H190" s="50"/>
    </row>
    <row r="191" spans="1:8" s="51" customFormat="1" x14ac:dyDescent="0.4">
      <c r="A191" s="46" t="s">
        <v>81</v>
      </c>
      <c r="B191" s="53"/>
      <c r="C191" s="49"/>
      <c r="D191" s="50">
        <f>D190+D183+D180</f>
        <v>57.284999999999997</v>
      </c>
      <c r="E191" s="50">
        <f>E190+E183+E180</f>
        <v>56.495000000000005</v>
      </c>
      <c r="F191" s="50">
        <f>F190+F183+F180</f>
        <v>242.185</v>
      </c>
      <c r="G191" s="50">
        <f>G190+G183+G180</f>
        <v>1732.1399999999999</v>
      </c>
      <c r="H191" s="50"/>
    </row>
    <row r="192" spans="1:8" x14ac:dyDescent="0.4">
      <c r="A192" s="61" t="s">
        <v>148</v>
      </c>
      <c r="B192" s="62"/>
      <c r="C192" s="63"/>
      <c r="D192" s="45"/>
      <c r="E192" s="45"/>
      <c r="F192" s="45"/>
      <c r="G192" s="45"/>
      <c r="H192" s="45"/>
    </row>
    <row r="193" spans="1:8" x14ac:dyDescent="0.4">
      <c r="A193" s="46" t="s">
        <v>14</v>
      </c>
      <c r="B193" s="42" t="s">
        <v>164</v>
      </c>
      <c r="C193" s="43" t="s">
        <v>270</v>
      </c>
      <c r="D193" s="45">
        <v>6.81</v>
      </c>
      <c r="E193" s="45">
        <v>10.210000000000001</v>
      </c>
      <c r="F193" s="45">
        <v>20.68</v>
      </c>
      <c r="G193" s="45">
        <v>189.5</v>
      </c>
      <c r="H193" s="45" t="s">
        <v>165</v>
      </c>
    </row>
    <row r="194" spans="1:8" x14ac:dyDescent="0.4">
      <c r="A194" s="46"/>
      <c r="B194" s="42" t="s">
        <v>188</v>
      </c>
      <c r="C194" s="43">
        <v>80</v>
      </c>
      <c r="D194" s="45">
        <v>5.22</v>
      </c>
      <c r="E194" s="45">
        <v>5.51</v>
      </c>
      <c r="F194" s="45">
        <v>4.7</v>
      </c>
      <c r="G194" s="45">
        <v>103.92</v>
      </c>
      <c r="H194" s="45" t="s">
        <v>189</v>
      </c>
    </row>
    <row r="195" spans="1:8" x14ac:dyDescent="0.4">
      <c r="A195" s="46"/>
      <c r="B195" s="42" t="s">
        <v>234</v>
      </c>
      <c r="C195" s="43" t="s">
        <v>271</v>
      </c>
      <c r="D195" s="45">
        <v>5.82</v>
      </c>
      <c r="E195" s="45">
        <v>12.75</v>
      </c>
      <c r="F195" s="45">
        <v>24.76</v>
      </c>
      <c r="G195" s="45">
        <v>230</v>
      </c>
      <c r="H195" s="45" t="s">
        <v>279</v>
      </c>
    </row>
    <row r="196" spans="1:8" x14ac:dyDescent="0.4">
      <c r="A196" s="44"/>
      <c r="B196" s="42" t="s">
        <v>166</v>
      </c>
      <c r="C196" s="43" t="s">
        <v>157</v>
      </c>
      <c r="D196" s="45">
        <v>0.2</v>
      </c>
      <c r="E196" s="45">
        <v>1.5</v>
      </c>
      <c r="F196" s="45">
        <v>10.71</v>
      </c>
      <c r="G196" s="45">
        <v>45.4</v>
      </c>
      <c r="H196" s="45" t="s">
        <v>158</v>
      </c>
    </row>
    <row r="197" spans="1:8" x14ac:dyDescent="0.4">
      <c r="A197" s="44"/>
      <c r="B197" s="47" t="s">
        <v>47</v>
      </c>
      <c r="C197" s="43">
        <v>100</v>
      </c>
      <c r="D197" s="45">
        <v>0.4</v>
      </c>
      <c r="E197" s="45">
        <v>0.4</v>
      </c>
      <c r="F197" s="45">
        <v>9.8000000000000007</v>
      </c>
      <c r="G197" s="45">
        <v>52</v>
      </c>
      <c r="H197" s="45" t="s">
        <v>80</v>
      </c>
    </row>
    <row r="198" spans="1:8" s="51" customFormat="1" x14ac:dyDescent="0.4">
      <c r="A198" s="46"/>
      <c r="B198" s="52" t="s">
        <v>77</v>
      </c>
      <c r="C198" s="49"/>
      <c r="D198" s="50">
        <f>D197+D196+D195+D194+D194+D193</f>
        <v>23.669999999999998</v>
      </c>
      <c r="E198" s="50">
        <f t="shared" ref="E198:G198" si="28">E197+E196+E195+E194+E193</f>
        <v>30.37</v>
      </c>
      <c r="F198" s="50">
        <f t="shared" si="28"/>
        <v>70.650000000000006</v>
      </c>
      <c r="G198" s="50">
        <f t="shared" si="28"/>
        <v>620.81999999999994</v>
      </c>
      <c r="H198" s="50"/>
    </row>
    <row r="199" spans="1:8" x14ac:dyDescent="0.4">
      <c r="A199" s="46" t="s">
        <v>48</v>
      </c>
      <c r="B199" s="42" t="s">
        <v>50</v>
      </c>
      <c r="C199" s="43">
        <v>200</v>
      </c>
      <c r="D199" s="45">
        <v>0</v>
      </c>
      <c r="E199" s="45">
        <v>0</v>
      </c>
      <c r="F199" s="45">
        <v>38</v>
      </c>
      <c r="G199" s="45">
        <v>76.8</v>
      </c>
      <c r="H199" s="45" t="s">
        <v>79</v>
      </c>
    </row>
    <row r="200" spans="1:8" x14ac:dyDescent="0.4">
      <c r="A200" s="44"/>
      <c r="B200" s="42" t="s">
        <v>51</v>
      </c>
      <c r="C200" s="43">
        <v>50</v>
      </c>
      <c r="D200" s="45">
        <v>4.75</v>
      </c>
      <c r="E200" s="45">
        <v>7.9</v>
      </c>
      <c r="F200" s="45">
        <v>17.05</v>
      </c>
      <c r="G200" s="45">
        <v>208.5</v>
      </c>
      <c r="H200" s="45" t="s">
        <v>80</v>
      </c>
    </row>
    <row r="201" spans="1:8" x14ac:dyDescent="0.4">
      <c r="A201" s="46"/>
      <c r="B201" s="52" t="s">
        <v>84</v>
      </c>
      <c r="C201" s="49"/>
      <c r="D201" s="50">
        <f>D200+D199</f>
        <v>4.75</v>
      </c>
      <c r="E201" s="50">
        <f t="shared" ref="E201:G201" si="29">E200+E199</f>
        <v>7.9</v>
      </c>
      <c r="F201" s="50">
        <f t="shared" si="29"/>
        <v>55.05</v>
      </c>
      <c r="G201" s="50">
        <f t="shared" si="29"/>
        <v>285.3</v>
      </c>
      <c r="H201" s="50"/>
    </row>
    <row r="202" spans="1:8" x14ac:dyDescent="0.4">
      <c r="A202" s="46" t="s">
        <v>16</v>
      </c>
      <c r="B202" s="42" t="s">
        <v>113</v>
      </c>
      <c r="C202" s="45">
        <v>60</v>
      </c>
      <c r="D202" s="45">
        <v>0.67</v>
      </c>
      <c r="E202" s="45">
        <v>0.15</v>
      </c>
      <c r="F202" s="45">
        <v>3.15</v>
      </c>
      <c r="G202" s="45">
        <v>14.4</v>
      </c>
      <c r="H202" s="45" t="s">
        <v>135</v>
      </c>
    </row>
    <row r="203" spans="1:8" x14ac:dyDescent="0.4">
      <c r="A203" s="44"/>
      <c r="B203" s="42" t="s">
        <v>136</v>
      </c>
      <c r="C203" s="43" t="s">
        <v>273</v>
      </c>
      <c r="D203" s="45">
        <v>8.07</v>
      </c>
      <c r="E203" s="45">
        <v>7.89</v>
      </c>
      <c r="F203" s="45">
        <v>20.64</v>
      </c>
      <c r="G203" s="45">
        <v>180.77</v>
      </c>
      <c r="H203" s="45" t="s">
        <v>137</v>
      </c>
    </row>
    <row r="204" spans="1:8" x14ac:dyDescent="0.4">
      <c r="A204" s="44"/>
      <c r="B204" s="42" t="s">
        <v>123</v>
      </c>
      <c r="C204" s="43">
        <v>150</v>
      </c>
      <c r="D204" s="45">
        <v>5.47</v>
      </c>
      <c r="E204" s="45">
        <v>6.37</v>
      </c>
      <c r="F204" s="45">
        <v>34.340000000000003</v>
      </c>
      <c r="G204" s="45">
        <v>204</v>
      </c>
      <c r="H204" s="45" t="s">
        <v>124</v>
      </c>
    </row>
    <row r="205" spans="1:8" x14ac:dyDescent="0.4">
      <c r="A205" s="44"/>
      <c r="B205" s="42" t="s">
        <v>125</v>
      </c>
      <c r="C205" s="43">
        <v>100</v>
      </c>
      <c r="D205" s="45">
        <v>10.5</v>
      </c>
      <c r="E205" s="45">
        <v>7.11</v>
      </c>
      <c r="F205" s="45">
        <v>9.7799999999999994</v>
      </c>
      <c r="G205" s="45">
        <v>202</v>
      </c>
      <c r="H205" s="45" t="s">
        <v>126</v>
      </c>
    </row>
    <row r="206" spans="1:8" x14ac:dyDescent="0.4">
      <c r="A206" s="44"/>
      <c r="B206" s="44" t="s">
        <v>181</v>
      </c>
      <c r="C206" s="45">
        <v>30</v>
      </c>
      <c r="D206" s="45">
        <v>0.3</v>
      </c>
      <c r="E206" s="45">
        <v>1.47</v>
      </c>
      <c r="F206" s="45">
        <v>1.95</v>
      </c>
      <c r="G206" s="45">
        <v>21.6</v>
      </c>
      <c r="H206" s="45" t="s">
        <v>182</v>
      </c>
    </row>
    <row r="207" spans="1:8" x14ac:dyDescent="0.4">
      <c r="A207" s="44"/>
      <c r="B207" s="42" t="s">
        <v>99</v>
      </c>
      <c r="C207" s="43">
        <v>70</v>
      </c>
      <c r="D207" s="45">
        <v>4.74</v>
      </c>
      <c r="E207" s="45">
        <v>1.75</v>
      </c>
      <c r="F207" s="45">
        <v>26.12</v>
      </c>
      <c r="G207" s="45">
        <v>136.05000000000001</v>
      </c>
      <c r="H207" s="45"/>
    </row>
    <row r="208" spans="1:8" x14ac:dyDescent="0.4">
      <c r="A208" s="44"/>
      <c r="B208" s="42" t="s">
        <v>111</v>
      </c>
      <c r="C208" s="43">
        <v>200</v>
      </c>
      <c r="D208" s="45">
        <v>0</v>
      </c>
      <c r="E208" s="45">
        <v>0</v>
      </c>
      <c r="F208" s="45">
        <v>30.95</v>
      </c>
      <c r="G208" s="45">
        <v>98.1</v>
      </c>
      <c r="H208" s="45" t="s">
        <v>177</v>
      </c>
    </row>
    <row r="209" spans="1:8" s="51" customFormat="1" x14ac:dyDescent="0.4">
      <c r="A209" s="46"/>
      <c r="B209" s="52" t="s">
        <v>78</v>
      </c>
      <c r="C209" s="49"/>
      <c r="D209" s="50">
        <f>D208+D207+D206+D205+D204+D203+D202</f>
        <v>29.75</v>
      </c>
      <c r="E209" s="50">
        <f t="shared" ref="E209:G209" si="30">E208+E207+E206+E205+E204+E203+E202</f>
        <v>24.74</v>
      </c>
      <c r="F209" s="50">
        <f t="shared" si="30"/>
        <v>126.93</v>
      </c>
      <c r="G209" s="50">
        <f t="shared" si="30"/>
        <v>856.92</v>
      </c>
      <c r="H209" s="50"/>
    </row>
    <row r="210" spans="1:8" s="51" customFormat="1" x14ac:dyDescent="0.4">
      <c r="A210" s="46" t="s">
        <v>81</v>
      </c>
      <c r="B210" s="53"/>
      <c r="C210" s="49"/>
      <c r="D210" s="50">
        <f>D209+D201+D198</f>
        <v>58.17</v>
      </c>
      <c r="E210" s="50">
        <f>E209+E201+E198</f>
        <v>63.010000000000005</v>
      </c>
      <c r="F210" s="50">
        <f>F209+F201+F198</f>
        <v>252.63000000000002</v>
      </c>
      <c r="G210" s="50">
        <f>G209+G201+G198</f>
        <v>1763.04</v>
      </c>
      <c r="H210" s="50"/>
    </row>
    <row r="211" spans="1:8" x14ac:dyDescent="0.4">
      <c r="A211" s="61" t="s">
        <v>149</v>
      </c>
      <c r="B211" s="62"/>
      <c r="C211" s="63"/>
      <c r="D211" s="45"/>
      <c r="E211" s="45"/>
      <c r="F211" s="45"/>
      <c r="G211" s="45"/>
      <c r="H211" s="45"/>
    </row>
    <row r="212" spans="1:8" ht="45.6" x14ac:dyDescent="0.4">
      <c r="A212" s="46" t="s">
        <v>14</v>
      </c>
      <c r="B212" s="42" t="s">
        <v>132</v>
      </c>
      <c r="C212" s="43" t="s">
        <v>270</v>
      </c>
      <c r="D212" s="45">
        <v>6.68</v>
      </c>
      <c r="E212" s="45">
        <v>9.5500000000000007</v>
      </c>
      <c r="F212" s="45">
        <v>15.16</v>
      </c>
      <c r="G212" s="45">
        <v>168.98</v>
      </c>
      <c r="H212" s="45" t="s">
        <v>152</v>
      </c>
    </row>
    <row r="213" spans="1:8" x14ac:dyDescent="0.4">
      <c r="A213" s="46"/>
      <c r="B213" s="42" t="s">
        <v>239</v>
      </c>
      <c r="C213" s="43" t="s">
        <v>274</v>
      </c>
      <c r="D213" s="45">
        <v>7.7</v>
      </c>
      <c r="E213" s="45">
        <v>12.6</v>
      </c>
      <c r="F213" s="45">
        <v>25.24</v>
      </c>
      <c r="G213" s="45">
        <v>247.33</v>
      </c>
      <c r="H213" s="45" t="s">
        <v>280</v>
      </c>
    </row>
    <row r="214" spans="1:8" x14ac:dyDescent="0.4">
      <c r="A214" s="46"/>
      <c r="B214" s="42" t="s">
        <v>94</v>
      </c>
      <c r="C214" s="43">
        <v>200</v>
      </c>
      <c r="D214" s="45">
        <v>3.97</v>
      </c>
      <c r="E214" s="45">
        <v>2.1</v>
      </c>
      <c r="F214" s="45">
        <v>20.178000000000001</v>
      </c>
      <c r="G214" s="45">
        <v>125.1</v>
      </c>
      <c r="H214" s="45" t="s">
        <v>127</v>
      </c>
    </row>
    <row r="215" spans="1:8" x14ac:dyDescent="0.4">
      <c r="A215" s="44"/>
      <c r="B215" s="47" t="s">
        <v>47</v>
      </c>
      <c r="C215" s="43">
        <v>100</v>
      </c>
      <c r="D215" s="45">
        <v>0.4</v>
      </c>
      <c r="E215" s="45">
        <v>0.4</v>
      </c>
      <c r="F215" s="45">
        <v>9.8000000000000007</v>
      </c>
      <c r="G215" s="45">
        <v>52</v>
      </c>
      <c r="H215" s="45" t="s">
        <v>80</v>
      </c>
    </row>
    <row r="216" spans="1:8" s="51" customFormat="1" x14ac:dyDescent="0.4">
      <c r="A216" s="46"/>
      <c r="B216" s="52" t="s">
        <v>77</v>
      </c>
      <c r="C216" s="49"/>
      <c r="D216" s="50">
        <f>D215+D214+D213+D212</f>
        <v>18.75</v>
      </c>
      <c r="E216" s="50">
        <f t="shared" ref="E216:G216" si="31">E215+E214+E213+E212</f>
        <v>24.65</v>
      </c>
      <c r="F216" s="50">
        <f t="shared" si="31"/>
        <v>70.378</v>
      </c>
      <c r="G216" s="50">
        <f t="shared" si="31"/>
        <v>593.41</v>
      </c>
      <c r="H216" s="50"/>
    </row>
    <row r="217" spans="1:8" x14ac:dyDescent="0.4">
      <c r="A217" s="46" t="s">
        <v>48</v>
      </c>
      <c r="B217" s="42" t="s">
        <v>50</v>
      </c>
      <c r="C217" s="43">
        <v>200</v>
      </c>
      <c r="D217" s="45">
        <v>0</v>
      </c>
      <c r="E217" s="45">
        <v>0</v>
      </c>
      <c r="F217" s="45">
        <v>38</v>
      </c>
      <c r="G217" s="45">
        <v>76.8</v>
      </c>
      <c r="H217" s="45" t="s">
        <v>79</v>
      </c>
    </row>
    <row r="218" spans="1:8" x14ac:dyDescent="0.4">
      <c r="A218" s="44"/>
      <c r="B218" s="42" t="s">
        <v>51</v>
      </c>
      <c r="C218" s="43">
        <v>50</v>
      </c>
      <c r="D218" s="45">
        <v>4.75</v>
      </c>
      <c r="E218" s="45">
        <v>7.9</v>
      </c>
      <c r="F218" s="45">
        <v>17.05</v>
      </c>
      <c r="G218" s="45">
        <v>208.5</v>
      </c>
      <c r="H218" s="45"/>
    </row>
    <row r="219" spans="1:8" x14ac:dyDescent="0.4">
      <c r="A219" s="46"/>
      <c r="B219" s="52" t="s">
        <v>84</v>
      </c>
      <c r="C219" s="49"/>
      <c r="D219" s="50">
        <f>D218+D217</f>
        <v>4.75</v>
      </c>
      <c r="E219" s="50">
        <f t="shared" ref="E219:G219" si="32">E218+E217</f>
        <v>7.9</v>
      </c>
      <c r="F219" s="50">
        <f t="shared" si="32"/>
        <v>55.05</v>
      </c>
      <c r="G219" s="50">
        <f t="shared" si="32"/>
        <v>285.3</v>
      </c>
      <c r="H219" s="50"/>
    </row>
    <row r="220" spans="1:8" x14ac:dyDescent="0.4">
      <c r="A220" s="46" t="s">
        <v>16</v>
      </c>
      <c r="B220" s="42" t="s">
        <v>95</v>
      </c>
      <c r="C220" s="43">
        <v>60</v>
      </c>
      <c r="D220" s="45">
        <v>0.59</v>
      </c>
      <c r="E220" s="45">
        <v>3.78</v>
      </c>
      <c r="F220" s="45">
        <v>5.19</v>
      </c>
      <c r="G220" s="45">
        <v>55.85</v>
      </c>
      <c r="H220" s="45" t="s">
        <v>128</v>
      </c>
    </row>
    <row r="221" spans="1:8" ht="45.6" x14ac:dyDescent="0.4">
      <c r="A221" s="44"/>
      <c r="B221" s="42" t="s">
        <v>193</v>
      </c>
      <c r="C221" s="43" t="s">
        <v>273</v>
      </c>
      <c r="D221" s="45">
        <v>8.0399999999999991</v>
      </c>
      <c r="E221" s="45">
        <v>6.1</v>
      </c>
      <c r="F221" s="45">
        <v>24.75</v>
      </c>
      <c r="G221" s="45">
        <v>187.5</v>
      </c>
      <c r="H221" s="45" t="s">
        <v>161</v>
      </c>
    </row>
    <row r="222" spans="1:8" x14ac:dyDescent="0.4">
      <c r="A222" s="44"/>
      <c r="B222" s="42" t="s">
        <v>251</v>
      </c>
      <c r="C222" s="43">
        <v>150</v>
      </c>
      <c r="D222" s="45">
        <v>5.12</v>
      </c>
      <c r="E222" s="45">
        <v>5.82</v>
      </c>
      <c r="F222" s="45">
        <v>28.15</v>
      </c>
      <c r="G222" s="45">
        <v>205</v>
      </c>
      <c r="H222" s="45" t="s">
        <v>252</v>
      </c>
    </row>
    <row r="223" spans="1:8" x14ac:dyDescent="0.4">
      <c r="A223" s="44"/>
      <c r="B223" s="42" t="s">
        <v>100</v>
      </c>
      <c r="C223" s="43">
        <v>100</v>
      </c>
      <c r="D223" s="45">
        <v>10.16</v>
      </c>
      <c r="E223" s="45">
        <v>13.92</v>
      </c>
      <c r="F223" s="45">
        <v>13.52</v>
      </c>
      <c r="G223" s="45">
        <v>236</v>
      </c>
      <c r="H223" s="45" t="s">
        <v>180</v>
      </c>
    </row>
    <row r="224" spans="1:8" x14ac:dyDescent="0.4">
      <c r="A224" s="44"/>
      <c r="B224" s="42" t="s">
        <v>99</v>
      </c>
      <c r="C224" s="43">
        <v>70</v>
      </c>
      <c r="D224" s="45">
        <v>4.74</v>
      </c>
      <c r="E224" s="45">
        <v>1.75</v>
      </c>
      <c r="F224" s="45">
        <v>26.12</v>
      </c>
      <c r="G224" s="45">
        <v>136.05000000000001</v>
      </c>
      <c r="H224" s="45"/>
    </row>
    <row r="225" spans="1:8" x14ac:dyDescent="0.4">
      <c r="A225" s="44"/>
      <c r="B225" s="42" t="s">
        <v>162</v>
      </c>
      <c r="C225" s="43">
        <v>200</v>
      </c>
      <c r="D225" s="45">
        <v>0.2</v>
      </c>
      <c r="E225" s="45">
        <v>5.0000000000000001E-3</v>
      </c>
      <c r="F225" s="45">
        <v>10.71</v>
      </c>
      <c r="G225" s="45">
        <v>45.4</v>
      </c>
      <c r="H225" s="45" t="s">
        <v>163</v>
      </c>
    </row>
    <row r="226" spans="1:8" s="51" customFormat="1" x14ac:dyDescent="0.4">
      <c r="A226" s="46"/>
      <c r="B226" s="52" t="s">
        <v>78</v>
      </c>
      <c r="C226" s="49"/>
      <c r="D226" s="50">
        <f>D225+D224+D224+D223+D222+D221+D220</f>
        <v>33.590000000000003</v>
      </c>
      <c r="E226" s="50">
        <f>E225+E223+E222+E221+E220</f>
        <v>29.625</v>
      </c>
      <c r="F226" s="50">
        <f>F225+F225+F224+F223+F222+F221+F220</f>
        <v>119.15</v>
      </c>
      <c r="G226" s="50">
        <f>G225+G224+G223+G222+G221+G220</f>
        <v>865.80000000000007</v>
      </c>
      <c r="H226" s="50"/>
    </row>
    <row r="227" spans="1:8" s="51" customFormat="1" x14ac:dyDescent="0.4">
      <c r="A227" s="46" t="s">
        <v>81</v>
      </c>
      <c r="B227" s="53"/>
      <c r="C227" s="49"/>
      <c r="D227" s="50">
        <f>D226+D219+D216</f>
        <v>57.09</v>
      </c>
      <c r="E227" s="50">
        <f>E226+E219+E216</f>
        <v>62.174999999999997</v>
      </c>
      <c r="F227" s="50">
        <f>F226+F219+F216</f>
        <v>244.57799999999997</v>
      </c>
      <c r="G227" s="50">
        <f>G226+G219+G216</f>
        <v>1744.5100000000002</v>
      </c>
      <c r="H227" s="50"/>
    </row>
    <row r="228" spans="1:8" x14ac:dyDescent="0.4">
      <c r="A228" s="61" t="s">
        <v>150</v>
      </c>
      <c r="B228" s="62"/>
      <c r="C228" s="63"/>
      <c r="D228" s="45"/>
      <c r="E228" s="45"/>
      <c r="F228" s="45"/>
      <c r="G228" s="45"/>
      <c r="H228" s="45"/>
    </row>
    <row r="229" spans="1:8" x14ac:dyDescent="0.4">
      <c r="A229" s="46" t="s">
        <v>14</v>
      </c>
      <c r="B229" s="42" t="s">
        <v>240</v>
      </c>
      <c r="C229" s="43" t="s">
        <v>270</v>
      </c>
      <c r="D229" s="45">
        <v>6.67</v>
      </c>
      <c r="E229" s="45">
        <v>9.49</v>
      </c>
      <c r="F229" s="45">
        <v>15.15</v>
      </c>
      <c r="G229" s="45">
        <v>169.59</v>
      </c>
      <c r="H229" s="45" t="s">
        <v>152</v>
      </c>
    </row>
    <row r="230" spans="1:8" x14ac:dyDescent="0.4">
      <c r="A230" s="46"/>
      <c r="B230" s="42" t="s">
        <v>91</v>
      </c>
      <c r="C230" s="43">
        <v>40</v>
      </c>
      <c r="D230" s="45">
        <v>6</v>
      </c>
      <c r="E230" s="45">
        <v>5.5</v>
      </c>
      <c r="F230" s="45">
        <v>0.3</v>
      </c>
      <c r="G230" s="45">
        <v>78</v>
      </c>
      <c r="H230" s="45" t="s">
        <v>201</v>
      </c>
    </row>
    <row r="231" spans="1:8" x14ac:dyDescent="0.4">
      <c r="A231" s="46"/>
      <c r="B231" s="37" t="s">
        <v>235</v>
      </c>
      <c r="C231" s="43" t="s">
        <v>271</v>
      </c>
      <c r="D231" s="45">
        <v>6.32</v>
      </c>
      <c r="E231" s="45">
        <v>4.58</v>
      </c>
      <c r="F231" s="45">
        <v>23.57</v>
      </c>
      <c r="G231" s="45">
        <v>174.88</v>
      </c>
      <c r="H231" s="45" t="s">
        <v>236</v>
      </c>
    </row>
    <row r="232" spans="1:8" x14ac:dyDescent="0.4">
      <c r="A232" s="46"/>
      <c r="B232" s="42" t="s">
        <v>156</v>
      </c>
      <c r="C232" s="43" t="s">
        <v>157</v>
      </c>
      <c r="D232" s="45">
        <v>0.54</v>
      </c>
      <c r="E232" s="45">
        <v>0.05</v>
      </c>
      <c r="F232" s="45">
        <v>10.16</v>
      </c>
      <c r="G232" s="45">
        <v>40.799999999999997</v>
      </c>
      <c r="H232" s="45" t="s">
        <v>158</v>
      </c>
    </row>
    <row r="233" spans="1:8" x14ac:dyDescent="0.4">
      <c r="A233" s="44"/>
      <c r="B233" s="47" t="s">
        <v>47</v>
      </c>
      <c r="C233" s="43">
        <v>100</v>
      </c>
      <c r="D233" s="45">
        <v>0.4</v>
      </c>
      <c r="E233" s="45">
        <v>0.4</v>
      </c>
      <c r="F233" s="45">
        <v>9.8000000000000007</v>
      </c>
      <c r="G233" s="45">
        <v>52</v>
      </c>
      <c r="H233" s="45" t="s">
        <v>80</v>
      </c>
    </row>
    <row r="234" spans="1:8" x14ac:dyDescent="0.4">
      <c r="A234" s="44"/>
      <c r="B234" s="52" t="s">
        <v>77</v>
      </c>
      <c r="C234" s="43"/>
      <c r="D234" s="50">
        <f>D233+D232+D231+D230+D229</f>
        <v>19.93</v>
      </c>
      <c r="E234" s="50">
        <f t="shared" ref="E234:F234" si="33">E233+E232+E231+E230+E229</f>
        <v>20.020000000000003</v>
      </c>
      <c r="F234" s="50">
        <f t="shared" si="33"/>
        <v>58.98</v>
      </c>
      <c r="G234" s="50">
        <f>G233+G232+G231+G230+G229+G230</f>
        <v>593.27</v>
      </c>
      <c r="H234" s="45"/>
    </row>
    <row r="235" spans="1:8" x14ac:dyDescent="0.4">
      <c r="A235" s="46" t="s">
        <v>48</v>
      </c>
      <c r="B235" s="42" t="s">
        <v>50</v>
      </c>
      <c r="C235" s="43">
        <v>200</v>
      </c>
      <c r="D235" s="45">
        <v>0</v>
      </c>
      <c r="E235" s="45">
        <v>0</v>
      </c>
      <c r="F235" s="45">
        <v>38</v>
      </c>
      <c r="G235" s="45">
        <v>76.8</v>
      </c>
      <c r="H235" s="45" t="s">
        <v>79</v>
      </c>
    </row>
    <row r="236" spans="1:8" x14ac:dyDescent="0.4">
      <c r="A236" s="44"/>
      <c r="B236" s="42" t="s">
        <v>202</v>
      </c>
      <c r="C236" s="43">
        <v>100</v>
      </c>
      <c r="D236" s="45">
        <v>9.48</v>
      </c>
      <c r="E236" s="45">
        <v>7.49</v>
      </c>
      <c r="F236" s="45">
        <v>31.85</v>
      </c>
      <c r="G236" s="45">
        <v>264.81</v>
      </c>
      <c r="H236" s="45" t="s">
        <v>203</v>
      </c>
    </row>
    <row r="237" spans="1:8" x14ac:dyDescent="0.4">
      <c r="A237" s="46"/>
      <c r="B237" s="52" t="s">
        <v>84</v>
      </c>
      <c r="C237" s="49"/>
      <c r="D237" s="50">
        <f>D236+D235</f>
        <v>9.48</v>
      </c>
      <c r="E237" s="50">
        <f t="shared" ref="E237:G237" si="34">E236+E235</f>
        <v>7.49</v>
      </c>
      <c r="F237" s="50">
        <f t="shared" si="34"/>
        <v>69.849999999999994</v>
      </c>
      <c r="G237" s="50">
        <f t="shared" si="34"/>
        <v>341.61</v>
      </c>
      <c r="H237" s="50"/>
    </row>
    <row r="238" spans="1:8" x14ac:dyDescent="0.4">
      <c r="A238" s="46" t="s">
        <v>16</v>
      </c>
      <c r="B238" s="42" t="s">
        <v>173</v>
      </c>
      <c r="C238" s="43">
        <v>60</v>
      </c>
      <c r="D238" s="45">
        <v>0.87</v>
      </c>
      <c r="E238" s="45">
        <v>4.05</v>
      </c>
      <c r="F238" s="45">
        <v>9.2200000000000006</v>
      </c>
      <c r="G238" s="45">
        <v>53.82</v>
      </c>
      <c r="H238" s="45" t="s">
        <v>174</v>
      </c>
    </row>
    <row r="239" spans="1:8" x14ac:dyDescent="0.4">
      <c r="A239" s="44"/>
      <c r="B239" s="42" t="s">
        <v>169</v>
      </c>
      <c r="C239" s="43" t="s">
        <v>273</v>
      </c>
      <c r="D239" s="45">
        <v>8.6999999999999993</v>
      </c>
      <c r="E239" s="45">
        <v>7.05</v>
      </c>
      <c r="F239" s="45">
        <v>14.65</v>
      </c>
      <c r="G239" s="45">
        <v>175.54</v>
      </c>
      <c r="H239" s="45" t="s">
        <v>170</v>
      </c>
    </row>
    <row r="240" spans="1:8" x14ac:dyDescent="0.4">
      <c r="A240" s="44"/>
      <c r="B240" s="42" t="s">
        <v>199</v>
      </c>
      <c r="C240" s="43">
        <v>200</v>
      </c>
      <c r="D240" s="45">
        <v>12.84</v>
      </c>
      <c r="E240" s="45">
        <v>8.8699999999999992</v>
      </c>
      <c r="F240" s="45">
        <v>31.07</v>
      </c>
      <c r="G240" s="45">
        <v>247.72</v>
      </c>
      <c r="H240" s="45" t="s">
        <v>200</v>
      </c>
    </row>
    <row r="241" spans="1:8" x14ac:dyDescent="0.4">
      <c r="A241" s="44"/>
      <c r="B241" s="42" t="s">
        <v>99</v>
      </c>
      <c r="C241" s="43">
        <v>70</v>
      </c>
      <c r="D241" s="45">
        <v>4.74</v>
      </c>
      <c r="E241" s="45">
        <v>1.75</v>
      </c>
      <c r="F241" s="45">
        <v>26.12</v>
      </c>
      <c r="G241" s="45">
        <v>136.05000000000001</v>
      </c>
      <c r="H241" s="55"/>
    </row>
    <row r="242" spans="1:8" x14ac:dyDescent="0.4">
      <c r="A242" s="44"/>
      <c r="B242" s="42" t="s">
        <v>98</v>
      </c>
      <c r="C242" s="43">
        <v>200</v>
      </c>
      <c r="D242" s="45">
        <v>0.54</v>
      </c>
      <c r="E242" s="45">
        <v>0</v>
      </c>
      <c r="F242" s="45">
        <v>12.59</v>
      </c>
      <c r="G242" s="45">
        <v>50.63</v>
      </c>
      <c r="H242" s="45" t="s">
        <v>130</v>
      </c>
    </row>
    <row r="243" spans="1:8" s="51" customFormat="1" x14ac:dyDescent="0.4">
      <c r="A243" s="46"/>
      <c r="B243" s="52" t="s">
        <v>78</v>
      </c>
      <c r="C243" s="49"/>
      <c r="D243" s="50">
        <f>D242+D241+D240+D239+D238</f>
        <v>27.69</v>
      </c>
      <c r="E243" s="50">
        <f>E242+E241+E240+E239++E239+E238</f>
        <v>28.77</v>
      </c>
      <c r="F243" s="50">
        <f t="shared" ref="F243:G243" si="35">F242+F241+F240+F239++F239+F238</f>
        <v>108.30000000000001</v>
      </c>
      <c r="G243" s="50">
        <f t="shared" si="35"/>
        <v>839.3</v>
      </c>
      <c r="H243" s="50"/>
    </row>
    <row r="244" spans="1:8" s="51" customFormat="1" x14ac:dyDescent="0.4">
      <c r="A244" s="46" t="s">
        <v>81</v>
      </c>
      <c r="B244" s="53"/>
      <c r="C244" s="49"/>
      <c r="D244" s="50">
        <f>D243+D237+D234</f>
        <v>57.1</v>
      </c>
      <c r="E244" s="50">
        <f>E243+E237+E234</f>
        <v>56.28</v>
      </c>
      <c r="F244" s="50">
        <f>F243+F237+F234</f>
        <v>237.13</v>
      </c>
      <c r="G244" s="50">
        <f>G243+G237+G234</f>
        <v>1774.1799999999998</v>
      </c>
      <c r="H244" s="50"/>
    </row>
    <row r="245" spans="1:8" x14ac:dyDescent="0.4">
      <c r="A245" s="61" t="s">
        <v>151</v>
      </c>
      <c r="B245" s="62"/>
      <c r="C245" s="63"/>
      <c r="D245" s="45"/>
      <c r="E245" s="45"/>
      <c r="F245" s="45"/>
      <c r="G245" s="45"/>
      <c r="H245" s="45"/>
    </row>
    <row r="246" spans="1:8" x14ac:dyDescent="0.4">
      <c r="A246" s="46" t="s">
        <v>14</v>
      </c>
      <c r="B246" s="42" t="s">
        <v>164</v>
      </c>
      <c r="C246" s="43" t="s">
        <v>270</v>
      </c>
      <c r="D246" s="45">
        <v>6.81</v>
      </c>
      <c r="E246" s="45">
        <v>10.210000000000001</v>
      </c>
      <c r="F246" s="45">
        <v>20.68</v>
      </c>
      <c r="G246" s="45">
        <v>189.5</v>
      </c>
      <c r="H246" s="45" t="s">
        <v>165</v>
      </c>
    </row>
    <row r="247" spans="1:8" x14ac:dyDescent="0.4">
      <c r="A247" s="46"/>
      <c r="B247" s="42" t="s">
        <v>188</v>
      </c>
      <c r="C247" s="43">
        <v>80</v>
      </c>
      <c r="D247" s="45">
        <v>5.22</v>
      </c>
      <c r="E247" s="45">
        <v>5.51</v>
      </c>
      <c r="F247" s="45">
        <v>4.7</v>
      </c>
      <c r="G247" s="45">
        <v>103.92</v>
      </c>
      <c r="H247" s="45" t="s">
        <v>189</v>
      </c>
    </row>
    <row r="248" spans="1:8" x14ac:dyDescent="0.4">
      <c r="A248" s="46"/>
      <c r="B248" s="42" t="s">
        <v>234</v>
      </c>
      <c r="C248" s="43" t="s">
        <v>271</v>
      </c>
      <c r="D248" s="45">
        <v>5.82</v>
      </c>
      <c r="E248" s="45">
        <v>12.75</v>
      </c>
      <c r="F248" s="45">
        <v>24.76</v>
      </c>
      <c r="G248" s="45">
        <v>230</v>
      </c>
      <c r="H248" s="45" t="s">
        <v>279</v>
      </c>
    </row>
    <row r="249" spans="1:8" x14ac:dyDescent="0.4">
      <c r="A249" s="46"/>
      <c r="B249" s="42" t="s">
        <v>166</v>
      </c>
      <c r="C249" s="43" t="s">
        <v>157</v>
      </c>
      <c r="D249" s="45">
        <v>0.2</v>
      </c>
      <c r="E249" s="45">
        <v>1.5</v>
      </c>
      <c r="F249" s="45">
        <v>10.71</v>
      </c>
      <c r="G249" s="45">
        <v>45.4</v>
      </c>
      <c r="H249" s="45" t="s">
        <v>158</v>
      </c>
    </row>
    <row r="250" spans="1:8" x14ac:dyDescent="0.4">
      <c r="A250" s="44"/>
      <c r="B250" s="47" t="s">
        <v>47</v>
      </c>
      <c r="C250" s="43">
        <v>100</v>
      </c>
      <c r="D250" s="45">
        <v>0.4</v>
      </c>
      <c r="E250" s="45">
        <v>0.4</v>
      </c>
      <c r="F250" s="45">
        <v>9.8000000000000007</v>
      </c>
      <c r="G250" s="45">
        <v>52</v>
      </c>
      <c r="H250" s="45" t="s">
        <v>80</v>
      </c>
    </row>
    <row r="251" spans="1:8" x14ac:dyDescent="0.4">
      <c r="A251" s="44"/>
      <c r="B251" s="52" t="s">
        <v>77</v>
      </c>
      <c r="C251" s="43"/>
      <c r="D251" s="50">
        <f>D250+D249+D248+D247+D246</f>
        <v>18.45</v>
      </c>
      <c r="E251" s="50">
        <f t="shared" ref="E251:G251" si="36">E250+E249+E248+E247+E246</f>
        <v>30.37</v>
      </c>
      <c r="F251" s="50">
        <f t="shared" si="36"/>
        <v>70.650000000000006</v>
      </c>
      <c r="G251" s="50">
        <f t="shared" si="36"/>
        <v>620.81999999999994</v>
      </c>
      <c r="H251" s="45"/>
    </row>
    <row r="252" spans="1:8" x14ac:dyDescent="0.4">
      <c r="A252" s="46" t="s">
        <v>48</v>
      </c>
      <c r="B252" s="42" t="s">
        <v>50</v>
      </c>
      <c r="C252" s="43">
        <v>200</v>
      </c>
      <c r="D252" s="45">
        <v>0</v>
      </c>
      <c r="E252" s="45">
        <v>0</v>
      </c>
      <c r="F252" s="45">
        <v>38</v>
      </c>
      <c r="G252" s="45">
        <v>76.8</v>
      </c>
      <c r="H252" s="45" t="s">
        <v>79</v>
      </c>
    </row>
    <row r="253" spans="1:8" x14ac:dyDescent="0.4">
      <c r="A253" s="44"/>
      <c r="B253" s="42" t="s">
        <v>51</v>
      </c>
      <c r="C253" s="43">
        <v>50</v>
      </c>
      <c r="D253" s="45">
        <v>4.75</v>
      </c>
      <c r="E253" s="45">
        <v>7.9</v>
      </c>
      <c r="F253" s="45">
        <v>17.05</v>
      </c>
      <c r="G253" s="45">
        <v>208.5</v>
      </c>
      <c r="H253" s="45"/>
    </row>
    <row r="254" spans="1:8" x14ac:dyDescent="0.4">
      <c r="A254" s="46"/>
      <c r="B254" s="52" t="s">
        <v>84</v>
      </c>
      <c r="C254" s="49"/>
      <c r="D254" s="50">
        <f>D253+D252</f>
        <v>4.75</v>
      </c>
      <c r="E254" s="50">
        <f t="shared" ref="E254:G254" si="37">E253+E252</f>
        <v>7.9</v>
      </c>
      <c r="F254" s="50">
        <f t="shared" si="37"/>
        <v>55.05</v>
      </c>
      <c r="G254" s="50">
        <f t="shared" si="37"/>
        <v>285.3</v>
      </c>
      <c r="H254" s="50"/>
    </row>
    <row r="255" spans="1:8" x14ac:dyDescent="0.4">
      <c r="A255" s="46" t="s">
        <v>16</v>
      </c>
      <c r="B255" s="42" t="s">
        <v>167</v>
      </c>
      <c r="C255" s="43">
        <v>60</v>
      </c>
      <c r="D255" s="45">
        <v>0.54</v>
      </c>
      <c r="E255" s="45">
        <v>3.66</v>
      </c>
      <c r="F255" s="45">
        <v>4.6500000000000004</v>
      </c>
      <c r="G255" s="45">
        <v>52.59</v>
      </c>
      <c r="H255" s="45" t="s">
        <v>168</v>
      </c>
    </row>
    <row r="256" spans="1:8" ht="51" customHeight="1" x14ac:dyDescent="0.4">
      <c r="A256" s="44"/>
      <c r="B256" s="42" t="s">
        <v>175</v>
      </c>
      <c r="C256" s="43" t="s">
        <v>273</v>
      </c>
      <c r="D256" s="45">
        <v>7.5</v>
      </c>
      <c r="E256" s="45">
        <v>8.14</v>
      </c>
      <c r="F256" s="45">
        <v>14.8</v>
      </c>
      <c r="G256" s="45">
        <v>176.57</v>
      </c>
      <c r="H256" s="45" t="s">
        <v>176</v>
      </c>
    </row>
    <row r="257" spans="1:8" x14ac:dyDescent="0.4">
      <c r="A257" s="44"/>
      <c r="B257" s="42" t="s">
        <v>62</v>
      </c>
      <c r="C257" s="43">
        <v>150</v>
      </c>
      <c r="D257" s="45">
        <v>3.09</v>
      </c>
      <c r="E257" s="45">
        <v>4.657</v>
      </c>
      <c r="F257" s="45">
        <v>22.03</v>
      </c>
      <c r="G257" s="45">
        <v>146</v>
      </c>
      <c r="H257" s="45" t="s">
        <v>153</v>
      </c>
    </row>
    <row r="258" spans="1:8" x14ac:dyDescent="0.4">
      <c r="A258" s="44"/>
      <c r="B258" s="42" t="s">
        <v>185</v>
      </c>
      <c r="C258" s="43">
        <v>100</v>
      </c>
      <c r="D258" s="45">
        <v>12.45</v>
      </c>
      <c r="E258" s="45">
        <v>2.94</v>
      </c>
      <c r="F258" s="45">
        <v>13.8</v>
      </c>
      <c r="G258" s="45">
        <v>159.9</v>
      </c>
      <c r="H258" s="45" t="s">
        <v>186</v>
      </c>
    </row>
    <row r="259" spans="1:8" x14ac:dyDescent="0.4">
      <c r="A259" s="44"/>
      <c r="B259" s="42" t="s">
        <v>99</v>
      </c>
      <c r="C259" s="43">
        <v>70</v>
      </c>
      <c r="D259" s="45">
        <v>4.74</v>
      </c>
      <c r="E259" s="45">
        <v>1.75</v>
      </c>
      <c r="F259" s="45">
        <v>26.12</v>
      </c>
      <c r="G259" s="45">
        <v>136.05000000000001</v>
      </c>
      <c r="H259" s="45"/>
    </row>
    <row r="260" spans="1:8" x14ac:dyDescent="0.4">
      <c r="A260" s="44"/>
      <c r="B260" s="42" t="s">
        <v>111</v>
      </c>
      <c r="C260" s="43">
        <v>200</v>
      </c>
      <c r="D260" s="45">
        <v>0</v>
      </c>
      <c r="E260" s="45">
        <v>0</v>
      </c>
      <c r="F260" s="45">
        <v>30.95</v>
      </c>
      <c r="G260" s="45">
        <v>98.1</v>
      </c>
      <c r="H260" s="45" t="s">
        <v>177</v>
      </c>
    </row>
    <row r="261" spans="1:8" s="51" customFormat="1" x14ac:dyDescent="0.4">
      <c r="A261" s="46"/>
      <c r="B261" s="52" t="s">
        <v>78</v>
      </c>
      <c r="C261" s="49"/>
      <c r="D261" s="50">
        <f>D260+D259+D259+D258+D257+D256+D255</f>
        <v>33.059999999999995</v>
      </c>
      <c r="E261" s="50">
        <f>E260+E258+E257+E256+E255</f>
        <v>19.396999999999998</v>
      </c>
      <c r="F261" s="50">
        <f>F260+F259+F258+F257+F256+F255+F255</f>
        <v>117.00000000000001</v>
      </c>
      <c r="G261" s="50">
        <f>G260+G259+G258+G257+G256+G255+G255</f>
        <v>821.8</v>
      </c>
      <c r="H261" s="50"/>
    </row>
    <row r="262" spans="1:8" s="51" customFormat="1" x14ac:dyDescent="0.4">
      <c r="A262" s="46" t="s">
        <v>81</v>
      </c>
      <c r="B262" s="53"/>
      <c r="C262" s="49"/>
      <c r="D262" s="50">
        <f>D261+D254+D251</f>
        <v>56.259999999999991</v>
      </c>
      <c r="E262" s="50">
        <f>E261+E254+E251</f>
        <v>57.667000000000002</v>
      </c>
      <c r="F262" s="50">
        <f>F261+F254+F251</f>
        <v>242.70000000000002</v>
      </c>
      <c r="G262" s="50">
        <f>G261+G254+G251</f>
        <v>1727.9199999999998</v>
      </c>
      <c r="H262" s="50"/>
    </row>
  </sheetData>
  <mergeCells count="18">
    <mergeCell ref="A245:C245"/>
    <mergeCell ref="A49:C49"/>
    <mergeCell ref="A67:C67"/>
    <mergeCell ref="A85:C85"/>
    <mergeCell ref="A103:C103"/>
    <mergeCell ref="A120:C120"/>
    <mergeCell ref="A137:C137"/>
    <mergeCell ref="A156:C156"/>
    <mergeCell ref="A174:C174"/>
    <mergeCell ref="A192:C192"/>
    <mergeCell ref="A211:C211"/>
    <mergeCell ref="A228:C228"/>
    <mergeCell ref="A31:C31"/>
    <mergeCell ref="A6:H6"/>
    <mergeCell ref="A7:H7"/>
    <mergeCell ref="A8:H8"/>
    <mergeCell ref="D10:F10"/>
    <mergeCell ref="A12:C12"/>
  </mergeCells>
  <pageMargins left="0.7" right="0.7" top="0.75" bottom="0.75" header="0.3" footer="0.3"/>
  <pageSetup paperSize="9" scale="56" fitToHeight="0" orientation="landscape" r:id="rId1"/>
  <ignoredErrors>
    <ignoredError sqref="E65 F172 E190 E15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workbookViewId="0">
      <selection activeCell="L69" sqref="L69"/>
    </sheetView>
  </sheetViews>
  <sheetFormatPr defaultRowHeight="18" x14ac:dyDescent="0.35"/>
  <cols>
    <col min="1" max="1" width="42.5546875" style="24" customWidth="1"/>
    <col min="2" max="2" width="18" style="24" customWidth="1"/>
    <col min="3" max="3" width="15.6640625" style="24" customWidth="1"/>
    <col min="4" max="4" width="16.33203125" style="24" customWidth="1"/>
    <col min="5" max="5" width="17.77734375" style="24" customWidth="1"/>
    <col min="6" max="6" width="15.44140625" style="24" customWidth="1"/>
    <col min="7" max="16384" width="8.88671875" style="24"/>
  </cols>
  <sheetData>
    <row r="1" spans="1:5" x14ac:dyDescent="0.35">
      <c r="A1" s="24" t="s">
        <v>206</v>
      </c>
    </row>
    <row r="3" spans="1:5" x14ac:dyDescent="0.35">
      <c r="A3" s="28" t="s">
        <v>207</v>
      </c>
      <c r="B3" s="28" t="s">
        <v>208</v>
      </c>
      <c r="C3" s="28" t="s">
        <v>209</v>
      </c>
      <c r="D3" s="28" t="s">
        <v>74</v>
      </c>
      <c r="E3" s="28" t="s">
        <v>75</v>
      </c>
    </row>
    <row r="4" spans="1:5" x14ac:dyDescent="0.35">
      <c r="A4" s="26" t="s">
        <v>76</v>
      </c>
      <c r="B4" s="35">
        <v>58.96</v>
      </c>
      <c r="C4" s="34">
        <v>55.93</v>
      </c>
      <c r="D4" s="34">
        <v>247.58799999999999</v>
      </c>
      <c r="E4" s="35">
        <v>1766.69</v>
      </c>
    </row>
    <row r="5" spans="1:5" x14ac:dyDescent="0.35">
      <c r="A5" s="26" t="s">
        <v>82</v>
      </c>
      <c r="B5" s="35">
        <v>60.234999999999999</v>
      </c>
      <c r="C5" s="34">
        <v>58.504999999999995</v>
      </c>
      <c r="D5" s="34">
        <v>250.215</v>
      </c>
      <c r="E5" s="34">
        <v>1737.1100000000001</v>
      </c>
    </row>
    <row r="6" spans="1:5" x14ac:dyDescent="0.35">
      <c r="A6" s="26" t="s">
        <v>85</v>
      </c>
      <c r="B6" s="34">
        <v>56.839999999999996</v>
      </c>
      <c r="C6" s="35">
        <v>63.832000000000001</v>
      </c>
      <c r="D6" s="34">
        <v>249.54000000000002</v>
      </c>
      <c r="E6" s="34">
        <v>1708.49</v>
      </c>
    </row>
    <row r="7" spans="1:5" x14ac:dyDescent="0.35">
      <c r="A7" s="26" t="s">
        <v>141</v>
      </c>
      <c r="B7" s="35">
        <v>58.56</v>
      </c>
      <c r="C7" s="34">
        <v>57.050000000000004</v>
      </c>
      <c r="D7" s="34">
        <v>249.05</v>
      </c>
      <c r="E7" s="34">
        <v>1742.13</v>
      </c>
    </row>
    <row r="8" spans="1:5" x14ac:dyDescent="0.35">
      <c r="A8" s="26" t="s">
        <v>142</v>
      </c>
      <c r="B8" s="35">
        <v>59.510999999999996</v>
      </c>
      <c r="C8" s="34">
        <v>56.684999999999995</v>
      </c>
      <c r="D8" s="34">
        <v>246.63500000000002</v>
      </c>
      <c r="E8" s="34">
        <v>1747.86</v>
      </c>
    </row>
    <row r="9" spans="1:5" x14ac:dyDescent="0.35">
      <c r="A9" s="26" t="s">
        <v>143</v>
      </c>
      <c r="B9" s="35">
        <v>58.13</v>
      </c>
      <c r="C9" s="35">
        <v>63.254999999999995</v>
      </c>
      <c r="D9" s="34">
        <v>240.673</v>
      </c>
      <c r="E9" s="34">
        <v>1707.13</v>
      </c>
    </row>
    <row r="10" spans="1:5" x14ac:dyDescent="0.35">
      <c r="A10" s="26" t="s">
        <v>144</v>
      </c>
      <c r="B10" s="34">
        <v>54.709999999999994</v>
      </c>
      <c r="C10" s="34">
        <v>56.63000000000001</v>
      </c>
      <c r="D10" s="34">
        <v>243.64</v>
      </c>
      <c r="E10" s="34">
        <v>1737.3000000000002</v>
      </c>
    </row>
    <row r="11" spans="1:5" x14ac:dyDescent="0.35">
      <c r="A11" s="26" t="s">
        <v>145</v>
      </c>
      <c r="B11" s="35">
        <v>59.84</v>
      </c>
      <c r="C11" s="35">
        <v>59.89</v>
      </c>
      <c r="D11" s="34">
        <v>249.14</v>
      </c>
      <c r="E11" s="35">
        <v>1780.77</v>
      </c>
    </row>
    <row r="12" spans="1:5" x14ac:dyDescent="0.35">
      <c r="A12" s="26" t="s">
        <v>146</v>
      </c>
      <c r="B12" s="34">
        <v>57.47</v>
      </c>
      <c r="C12" s="35">
        <v>61.337000000000003</v>
      </c>
      <c r="D12" s="34">
        <v>244.86800000000002</v>
      </c>
      <c r="E12" s="34">
        <v>1716.9700000000003</v>
      </c>
    </row>
    <row r="13" spans="1:5" x14ac:dyDescent="0.35">
      <c r="A13" s="26" t="s">
        <v>147</v>
      </c>
      <c r="B13" s="34">
        <v>57.284999999999997</v>
      </c>
      <c r="C13" s="34">
        <v>56.495000000000005</v>
      </c>
      <c r="D13" s="34">
        <v>242.185</v>
      </c>
      <c r="E13" s="34">
        <v>1732.1399999999999</v>
      </c>
    </row>
    <row r="14" spans="1:5" x14ac:dyDescent="0.35">
      <c r="A14" s="26" t="s">
        <v>148</v>
      </c>
      <c r="B14" s="35">
        <v>58.17</v>
      </c>
      <c r="C14" s="35">
        <v>63.010000000000005</v>
      </c>
      <c r="D14" s="35">
        <v>252.63000000000002</v>
      </c>
      <c r="E14" s="35">
        <v>1763.04</v>
      </c>
    </row>
    <row r="15" spans="1:5" x14ac:dyDescent="0.35">
      <c r="A15" s="26" t="s">
        <v>149</v>
      </c>
      <c r="B15" s="34">
        <v>57.09</v>
      </c>
      <c r="C15" s="35">
        <v>62.174999999999997</v>
      </c>
      <c r="D15" s="34">
        <v>244.57799999999997</v>
      </c>
      <c r="E15" s="34">
        <v>1744.5100000000002</v>
      </c>
    </row>
    <row r="16" spans="1:5" x14ac:dyDescent="0.35">
      <c r="A16" s="26" t="s">
        <v>150</v>
      </c>
      <c r="B16" s="34">
        <v>57.1</v>
      </c>
      <c r="C16" s="34">
        <v>56.28</v>
      </c>
      <c r="D16" s="34">
        <v>237.13</v>
      </c>
      <c r="E16" s="35">
        <v>1774.1799999999998</v>
      </c>
    </row>
    <row r="17" spans="1:5" x14ac:dyDescent="0.35">
      <c r="A17" s="26" t="s">
        <v>151</v>
      </c>
      <c r="B17" s="34">
        <v>56.259999999999991</v>
      </c>
      <c r="C17" s="34">
        <v>57.667000000000002</v>
      </c>
      <c r="D17" s="34">
        <v>242.70000000000002</v>
      </c>
      <c r="E17" s="34">
        <v>1727.9199999999998</v>
      </c>
    </row>
    <row r="18" spans="1:5" x14ac:dyDescent="0.35">
      <c r="A18" s="26" t="s">
        <v>210</v>
      </c>
      <c r="B18" s="26">
        <f>B17+B16+B15+B14+B13+B12+B11+B10+B9+B8+B7+B6+B5+B4</f>
        <v>810.16100000000006</v>
      </c>
      <c r="C18" s="26">
        <f t="shared" ref="C18:E18" si="0">C17+C16+C15+C14+C13+C12+C11+C10+C9+C8+C7+C6+C5+C4</f>
        <v>828.74099999999987</v>
      </c>
      <c r="D18" s="26">
        <f t="shared" si="0"/>
        <v>3440.5720000000006</v>
      </c>
      <c r="E18" s="26">
        <f t="shared" si="0"/>
        <v>24386.240000000002</v>
      </c>
    </row>
    <row r="19" spans="1:5" x14ac:dyDescent="0.35">
      <c r="A19" s="26" t="s">
        <v>211</v>
      </c>
      <c r="B19" s="26">
        <v>57.86</v>
      </c>
      <c r="C19" s="26">
        <v>59.19</v>
      </c>
      <c r="D19" s="26">
        <v>245.75</v>
      </c>
      <c r="E19" s="26">
        <v>1741.87</v>
      </c>
    </row>
    <row r="20" spans="1:5" x14ac:dyDescent="0.35">
      <c r="A20" s="26" t="s">
        <v>222</v>
      </c>
      <c r="B20" s="26">
        <v>77</v>
      </c>
      <c r="C20" s="26">
        <v>79</v>
      </c>
      <c r="D20" s="26">
        <v>335</v>
      </c>
      <c r="E20" s="26">
        <v>2350</v>
      </c>
    </row>
    <row r="21" spans="1:5" s="25" customFormat="1" ht="17.399999999999999" x14ac:dyDescent="0.3">
      <c r="A21" s="27" t="s">
        <v>258</v>
      </c>
      <c r="B21" s="28" t="s">
        <v>260</v>
      </c>
      <c r="C21" s="28" t="s">
        <v>261</v>
      </c>
      <c r="D21" s="28" t="s">
        <v>262</v>
      </c>
      <c r="E21" s="28" t="s">
        <v>263</v>
      </c>
    </row>
    <row r="24" spans="1:5" x14ac:dyDescent="0.35">
      <c r="A24" s="24" t="s">
        <v>212</v>
      </c>
    </row>
    <row r="26" spans="1:5" x14ac:dyDescent="0.35">
      <c r="A26" s="28" t="s">
        <v>213</v>
      </c>
      <c r="B26" s="28" t="s">
        <v>14</v>
      </c>
      <c r="C26" s="28" t="s">
        <v>48</v>
      </c>
      <c r="D26" s="28" t="s">
        <v>16</v>
      </c>
    </row>
    <row r="27" spans="1:5" x14ac:dyDescent="0.35">
      <c r="A27" s="26" t="s">
        <v>214</v>
      </c>
      <c r="B27" s="29">
        <v>605</v>
      </c>
      <c r="C27" s="29">
        <v>300</v>
      </c>
      <c r="D27" s="29">
        <v>860</v>
      </c>
    </row>
    <row r="28" spans="1:5" x14ac:dyDescent="0.35">
      <c r="A28" s="26" t="s">
        <v>215</v>
      </c>
      <c r="B28" s="29">
        <v>630</v>
      </c>
      <c r="C28" s="29">
        <v>250</v>
      </c>
      <c r="D28" s="29">
        <v>850</v>
      </c>
    </row>
    <row r="29" spans="1:5" x14ac:dyDescent="0.35">
      <c r="A29" s="26" t="s">
        <v>216</v>
      </c>
      <c r="B29" s="29">
        <v>652</v>
      </c>
      <c r="C29" s="29">
        <v>250</v>
      </c>
      <c r="D29" s="29">
        <v>830</v>
      </c>
    </row>
    <row r="30" spans="1:5" x14ac:dyDescent="0.35">
      <c r="A30" s="26" t="s">
        <v>217</v>
      </c>
      <c r="B30" s="29">
        <v>602</v>
      </c>
      <c r="C30" s="29">
        <v>260</v>
      </c>
      <c r="D30" s="29">
        <v>830</v>
      </c>
    </row>
    <row r="31" spans="1:5" x14ac:dyDescent="0.35">
      <c r="A31" s="26" t="s">
        <v>42</v>
      </c>
      <c r="B31" s="29">
        <v>625</v>
      </c>
      <c r="C31" s="29">
        <v>250</v>
      </c>
      <c r="D31" s="29">
        <v>830</v>
      </c>
    </row>
    <row r="32" spans="1:5" x14ac:dyDescent="0.35">
      <c r="A32" s="26" t="s">
        <v>43</v>
      </c>
      <c r="B32" s="29">
        <v>575</v>
      </c>
      <c r="C32" s="29">
        <v>250</v>
      </c>
      <c r="D32" s="29">
        <v>830</v>
      </c>
    </row>
    <row r="33" spans="1:6" x14ac:dyDescent="0.35">
      <c r="A33" s="26" t="s">
        <v>44</v>
      </c>
      <c r="B33" s="29">
        <v>642</v>
      </c>
      <c r="C33" s="29">
        <v>300</v>
      </c>
      <c r="D33" s="29">
        <v>780</v>
      </c>
    </row>
    <row r="34" spans="1:6" x14ac:dyDescent="0.35">
      <c r="A34" s="26" t="s">
        <v>54</v>
      </c>
      <c r="B34" s="29">
        <v>602</v>
      </c>
      <c r="C34" s="29">
        <v>250</v>
      </c>
      <c r="D34" s="29">
        <v>860</v>
      </c>
    </row>
    <row r="35" spans="1:6" x14ac:dyDescent="0.35">
      <c r="A35" s="26" t="s">
        <v>55</v>
      </c>
      <c r="B35" s="29">
        <v>575</v>
      </c>
      <c r="C35" s="29">
        <v>250</v>
      </c>
      <c r="D35" s="29">
        <v>830</v>
      </c>
    </row>
    <row r="36" spans="1:6" x14ac:dyDescent="0.35">
      <c r="A36" s="26" t="s">
        <v>218</v>
      </c>
      <c r="B36" s="29">
        <v>630</v>
      </c>
      <c r="C36" s="29">
        <v>260</v>
      </c>
      <c r="D36" s="29">
        <v>850</v>
      </c>
    </row>
    <row r="37" spans="1:6" x14ac:dyDescent="0.35">
      <c r="A37" s="26" t="s">
        <v>57</v>
      </c>
      <c r="B37" s="29">
        <v>642</v>
      </c>
      <c r="C37" s="29">
        <v>250</v>
      </c>
      <c r="D37" s="29">
        <v>860</v>
      </c>
    </row>
    <row r="38" spans="1:6" x14ac:dyDescent="0.35">
      <c r="A38" s="26" t="s">
        <v>58</v>
      </c>
      <c r="B38" s="29">
        <v>575</v>
      </c>
      <c r="C38" s="29">
        <v>250</v>
      </c>
      <c r="D38" s="29">
        <v>830</v>
      </c>
    </row>
    <row r="39" spans="1:6" x14ac:dyDescent="0.35">
      <c r="A39" s="26" t="s">
        <v>59</v>
      </c>
      <c r="B39" s="29">
        <v>602</v>
      </c>
      <c r="C39" s="29">
        <v>300</v>
      </c>
      <c r="D39" s="29">
        <v>780</v>
      </c>
    </row>
    <row r="40" spans="1:6" x14ac:dyDescent="0.35">
      <c r="A40" s="26" t="s">
        <v>60</v>
      </c>
      <c r="B40" s="29">
        <v>643</v>
      </c>
      <c r="C40" s="29">
        <v>250</v>
      </c>
      <c r="D40" s="29">
        <v>830</v>
      </c>
    </row>
    <row r="41" spans="1:6" x14ac:dyDescent="0.35">
      <c r="A41" s="26" t="s">
        <v>219</v>
      </c>
      <c r="B41" s="28">
        <v>500</v>
      </c>
      <c r="C41" s="28">
        <v>200</v>
      </c>
      <c r="D41" s="28">
        <v>700</v>
      </c>
    </row>
    <row r="44" spans="1:6" x14ac:dyDescent="0.35">
      <c r="A44" s="24" t="s">
        <v>220</v>
      </c>
    </row>
    <row r="46" spans="1:6" x14ac:dyDescent="0.35">
      <c r="A46" s="28" t="s">
        <v>213</v>
      </c>
      <c r="B46" s="28"/>
      <c r="C46" s="28" t="s">
        <v>14</v>
      </c>
      <c r="D46" s="28" t="s">
        <v>48</v>
      </c>
      <c r="E46" s="28" t="s">
        <v>16</v>
      </c>
      <c r="F46" s="28" t="s">
        <v>225</v>
      </c>
    </row>
    <row r="47" spans="1:6" x14ac:dyDescent="0.35">
      <c r="A47" s="69" t="s">
        <v>214</v>
      </c>
      <c r="B47" s="26" t="s">
        <v>223</v>
      </c>
      <c r="C47" s="26">
        <v>605.98</v>
      </c>
      <c r="D47" s="26">
        <v>341.61</v>
      </c>
      <c r="E47" s="26">
        <v>819.1</v>
      </c>
      <c r="F47" s="26">
        <f>C47+D47+E47</f>
        <v>1766.69</v>
      </c>
    </row>
    <row r="48" spans="1:6" s="25" customFormat="1" ht="17.399999999999999" x14ac:dyDescent="0.3">
      <c r="A48" s="69"/>
      <c r="B48" s="31" t="s">
        <v>224</v>
      </c>
      <c r="C48" s="33">
        <v>0.25779999999999997</v>
      </c>
      <c r="D48" s="33">
        <v>0.14530000000000001</v>
      </c>
      <c r="E48" s="33">
        <v>0.34849999999999998</v>
      </c>
      <c r="F48" s="32">
        <f t="shared" ref="F48:F74" si="1">C48+D48+E48</f>
        <v>0.75160000000000005</v>
      </c>
    </row>
    <row r="49" spans="1:6" x14ac:dyDescent="0.35">
      <c r="A49" s="67" t="s">
        <v>215</v>
      </c>
      <c r="B49" s="26" t="s">
        <v>223</v>
      </c>
      <c r="C49" s="26">
        <v>635.1</v>
      </c>
      <c r="D49" s="26">
        <v>285.3</v>
      </c>
      <c r="E49" s="26">
        <v>816.71</v>
      </c>
      <c r="F49" s="26">
        <f t="shared" si="1"/>
        <v>1737.1100000000001</v>
      </c>
    </row>
    <row r="50" spans="1:6" s="25" customFormat="1" ht="17.399999999999999" x14ac:dyDescent="0.3">
      <c r="A50" s="68"/>
      <c r="B50" s="31" t="s">
        <v>224</v>
      </c>
      <c r="C50" s="33">
        <v>0.27</v>
      </c>
      <c r="D50" s="33">
        <v>0.12139999999999999</v>
      </c>
      <c r="E50" s="33">
        <v>0.34749999999999998</v>
      </c>
      <c r="F50" s="32">
        <f t="shared" si="1"/>
        <v>0.7389</v>
      </c>
    </row>
    <row r="51" spans="1:6" x14ac:dyDescent="0.35">
      <c r="A51" s="67" t="s">
        <v>216</v>
      </c>
      <c r="B51" s="26" t="s">
        <v>223</v>
      </c>
      <c r="C51" s="26">
        <v>618.24</v>
      </c>
      <c r="D51" s="26">
        <v>285.3</v>
      </c>
      <c r="E51" s="26">
        <v>804.95</v>
      </c>
      <c r="F51" s="26">
        <f t="shared" si="1"/>
        <v>1708.49</v>
      </c>
    </row>
    <row r="52" spans="1:6" x14ac:dyDescent="0.35">
      <c r="A52" s="68"/>
      <c r="B52" s="31" t="s">
        <v>224</v>
      </c>
      <c r="C52" s="33">
        <v>0.26300000000000001</v>
      </c>
      <c r="D52" s="33">
        <v>0.12139999999999999</v>
      </c>
      <c r="E52" s="33">
        <v>0.34250000000000003</v>
      </c>
      <c r="F52" s="32">
        <f t="shared" si="1"/>
        <v>0.7269000000000001</v>
      </c>
    </row>
    <row r="53" spans="1:6" x14ac:dyDescent="0.35">
      <c r="A53" s="67" t="s">
        <v>217</v>
      </c>
      <c r="B53" s="26" t="s">
        <v>223</v>
      </c>
      <c r="C53" s="26">
        <v>587.17999999999995</v>
      </c>
      <c r="D53" s="26">
        <v>314.8</v>
      </c>
      <c r="E53" s="26">
        <v>840.15</v>
      </c>
      <c r="F53" s="26">
        <f t="shared" si="1"/>
        <v>1742.13</v>
      </c>
    </row>
    <row r="54" spans="1:6" x14ac:dyDescent="0.35">
      <c r="A54" s="68"/>
      <c r="B54" s="31" t="s">
        <v>224</v>
      </c>
      <c r="C54" s="33">
        <v>0.25</v>
      </c>
      <c r="D54" s="33">
        <v>0.13400000000000001</v>
      </c>
      <c r="E54" s="33">
        <v>0.35749999999999998</v>
      </c>
      <c r="F54" s="32">
        <f t="shared" si="1"/>
        <v>0.74150000000000005</v>
      </c>
    </row>
    <row r="55" spans="1:6" x14ac:dyDescent="0.35">
      <c r="A55" s="67" t="s">
        <v>42</v>
      </c>
      <c r="B55" s="26" t="s">
        <v>223</v>
      </c>
      <c r="C55" s="26">
        <v>637.14</v>
      </c>
      <c r="D55" s="26">
        <v>285.3</v>
      </c>
      <c r="E55" s="26">
        <v>825.42</v>
      </c>
      <c r="F55" s="26">
        <f>C55+D55+E55</f>
        <v>1747.8600000000001</v>
      </c>
    </row>
    <row r="56" spans="1:6" x14ac:dyDescent="0.35">
      <c r="A56" s="68"/>
      <c r="B56" s="31" t="s">
        <v>224</v>
      </c>
      <c r="C56" s="33">
        <v>0.27110000000000001</v>
      </c>
      <c r="D56" s="33">
        <v>0.12139999999999999</v>
      </c>
      <c r="E56" s="33">
        <v>0.35120000000000001</v>
      </c>
      <c r="F56" s="32">
        <f t="shared" si="1"/>
        <v>0.74370000000000003</v>
      </c>
    </row>
    <row r="57" spans="1:6" x14ac:dyDescent="0.35">
      <c r="A57" s="67" t="s">
        <v>43</v>
      </c>
      <c r="B57" s="26" t="s">
        <v>223</v>
      </c>
      <c r="C57" s="26">
        <v>606.75</v>
      </c>
      <c r="D57" s="26">
        <v>285.3</v>
      </c>
      <c r="E57" s="26">
        <v>815.08</v>
      </c>
      <c r="F57" s="26">
        <f t="shared" si="1"/>
        <v>1707.13</v>
      </c>
    </row>
    <row r="58" spans="1:6" x14ac:dyDescent="0.35">
      <c r="A58" s="68"/>
      <c r="B58" s="31" t="s">
        <v>224</v>
      </c>
      <c r="C58" s="33">
        <v>0.2581</v>
      </c>
      <c r="D58" s="33">
        <v>0.12139999999999999</v>
      </c>
      <c r="E58" s="33">
        <v>0.3468</v>
      </c>
      <c r="F58" s="32">
        <f t="shared" si="1"/>
        <v>0.72629999999999995</v>
      </c>
    </row>
    <row r="59" spans="1:6" x14ac:dyDescent="0.35">
      <c r="A59" s="67" t="s">
        <v>44</v>
      </c>
      <c r="B59" s="26" t="s">
        <v>223</v>
      </c>
      <c r="C59" s="26">
        <v>597.16999999999996</v>
      </c>
      <c r="D59" s="26">
        <v>341.61</v>
      </c>
      <c r="E59" s="26">
        <v>798.52</v>
      </c>
      <c r="F59" s="26">
        <f>C59+D59+E59</f>
        <v>1737.3</v>
      </c>
    </row>
    <row r="60" spans="1:6" x14ac:dyDescent="0.35">
      <c r="A60" s="68"/>
      <c r="B60" s="31" t="s">
        <v>224</v>
      </c>
      <c r="C60" s="33">
        <v>0.25740000000000002</v>
      </c>
      <c r="D60" s="33">
        <v>0.14530000000000001</v>
      </c>
      <c r="E60" s="33">
        <v>0.34</v>
      </c>
      <c r="F60" s="32">
        <f t="shared" si="1"/>
        <v>0.74270000000000014</v>
      </c>
    </row>
    <row r="61" spans="1:6" x14ac:dyDescent="0.35">
      <c r="A61" s="67" t="s">
        <v>54</v>
      </c>
      <c r="B61" s="26" t="s">
        <v>223</v>
      </c>
      <c r="C61" s="26">
        <v>647.78</v>
      </c>
      <c r="D61" s="26">
        <v>285.3</v>
      </c>
      <c r="E61" s="26">
        <v>847.69</v>
      </c>
      <c r="F61" s="26">
        <f t="shared" si="1"/>
        <v>1780.77</v>
      </c>
    </row>
    <row r="62" spans="1:6" x14ac:dyDescent="0.35">
      <c r="A62" s="68"/>
      <c r="B62" s="31" t="s">
        <v>224</v>
      </c>
      <c r="C62" s="33">
        <v>0.27560000000000001</v>
      </c>
      <c r="D62" s="33">
        <v>0.12139999999999999</v>
      </c>
      <c r="E62" s="33">
        <v>0.36</v>
      </c>
      <c r="F62" s="32">
        <f t="shared" si="1"/>
        <v>0.75700000000000001</v>
      </c>
    </row>
    <row r="63" spans="1:6" x14ac:dyDescent="0.35">
      <c r="A63" s="67" t="s">
        <v>55</v>
      </c>
      <c r="B63" s="26" t="s">
        <v>223</v>
      </c>
      <c r="C63" s="26">
        <v>600.42999999999995</v>
      </c>
      <c r="D63" s="26">
        <v>285.3</v>
      </c>
      <c r="E63" s="26">
        <v>831.24</v>
      </c>
      <c r="F63" s="26">
        <f t="shared" si="1"/>
        <v>1716.97</v>
      </c>
    </row>
    <row r="64" spans="1:6" x14ac:dyDescent="0.35">
      <c r="A64" s="68"/>
      <c r="B64" s="31" t="s">
        <v>224</v>
      </c>
      <c r="C64" s="33">
        <v>0.2555</v>
      </c>
      <c r="D64" s="33">
        <v>0.12139999999999999</v>
      </c>
      <c r="E64" s="33">
        <v>0.35370000000000001</v>
      </c>
      <c r="F64" s="32">
        <f t="shared" si="1"/>
        <v>0.73060000000000003</v>
      </c>
    </row>
    <row r="65" spans="1:6" x14ac:dyDescent="0.35">
      <c r="A65" s="67" t="s">
        <v>218</v>
      </c>
      <c r="B65" s="26" t="s">
        <v>223</v>
      </c>
      <c r="C65" s="26">
        <v>582.02</v>
      </c>
      <c r="D65" s="26">
        <v>332.14</v>
      </c>
      <c r="E65" s="26">
        <v>817.98</v>
      </c>
      <c r="F65" s="26">
        <f t="shared" si="1"/>
        <v>1732.1399999999999</v>
      </c>
    </row>
    <row r="66" spans="1:6" x14ac:dyDescent="0.35">
      <c r="A66" s="68"/>
      <c r="B66" s="31" t="s">
        <v>224</v>
      </c>
      <c r="C66" s="33">
        <v>0.24759999999999999</v>
      </c>
      <c r="D66" s="33">
        <v>0.14130000000000001</v>
      </c>
      <c r="E66" s="33">
        <v>0.34799999999999998</v>
      </c>
      <c r="F66" s="32">
        <f t="shared" si="1"/>
        <v>0.7369</v>
      </c>
    </row>
    <row r="67" spans="1:6" x14ac:dyDescent="0.35">
      <c r="A67" s="67" t="s">
        <v>57</v>
      </c>
      <c r="B67" s="26" t="s">
        <v>223</v>
      </c>
      <c r="C67" s="26">
        <v>620.82000000000005</v>
      </c>
      <c r="D67" s="26">
        <v>285.3</v>
      </c>
      <c r="E67" s="26">
        <v>856.92</v>
      </c>
      <c r="F67" s="26">
        <f t="shared" si="1"/>
        <v>1763.04</v>
      </c>
    </row>
    <row r="68" spans="1:6" x14ac:dyDescent="0.35">
      <c r="A68" s="68"/>
      <c r="B68" s="31" t="s">
        <v>224</v>
      </c>
      <c r="C68" s="33">
        <v>0.26400000000000001</v>
      </c>
      <c r="D68" s="33">
        <v>0.12139999999999999</v>
      </c>
      <c r="E68" s="33">
        <v>0.36459999999999998</v>
      </c>
      <c r="F68" s="32">
        <f t="shared" si="1"/>
        <v>0.75</v>
      </c>
    </row>
    <row r="69" spans="1:6" x14ac:dyDescent="0.35">
      <c r="A69" s="67" t="s">
        <v>58</v>
      </c>
      <c r="B69" s="26" t="s">
        <v>223</v>
      </c>
      <c r="C69" s="26">
        <v>593.41</v>
      </c>
      <c r="D69" s="26">
        <v>285.3</v>
      </c>
      <c r="E69" s="26">
        <v>865.8</v>
      </c>
      <c r="F69" s="26">
        <f t="shared" si="1"/>
        <v>1744.51</v>
      </c>
    </row>
    <row r="70" spans="1:6" x14ac:dyDescent="0.35">
      <c r="A70" s="68"/>
      <c r="B70" s="31" t="s">
        <v>224</v>
      </c>
      <c r="C70" s="33">
        <v>0.2525</v>
      </c>
      <c r="D70" s="33">
        <v>0.12139999999999999</v>
      </c>
      <c r="E70" s="33">
        <v>0.36840000000000001</v>
      </c>
      <c r="F70" s="32">
        <f t="shared" si="1"/>
        <v>0.74229999999999996</v>
      </c>
    </row>
    <row r="71" spans="1:6" x14ac:dyDescent="0.35">
      <c r="A71" s="67" t="s">
        <v>59</v>
      </c>
      <c r="B71" s="26" t="s">
        <v>223</v>
      </c>
      <c r="C71" s="26">
        <v>593.27</v>
      </c>
      <c r="D71" s="26">
        <v>341.61</v>
      </c>
      <c r="E71" s="26">
        <v>839.3</v>
      </c>
      <c r="F71" s="26">
        <f t="shared" si="1"/>
        <v>1774.1799999999998</v>
      </c>
    </row>
    <row r="72" spans="1:6" x14ac:dyDescent="0.35">
      <c r="A72" s="68"/>
      <c r="B72" s="31" t="s">
        <v>224</v>
      </c>
      <c r="C72" s="33">
        <v>0.25240000000000001</v>
      </c>
      <c r="D72" s="33">
        <v>0.14530000000000001</v>
      </c>
      <c r="E72" s="33">
        <v>0.35699999999999998</v>
      </c>
      <c r="F72" s="32">
        <f t="shared" si="1"/>
        <v>0.75470000000000004</v>
      </c>
    </row>
    <row r="73" spans="1:6" x14ac:dyDescent="0.35">
      <c r="A73" s="67" t="s">
        <v>60</v>
      </c>
      <c r="B73" s="26" t="s">
        <v>223</v>
      </c>
      <c r="C73" s="26">
        <v>620.82000000000005</v>
      </c>
      <c r="D73" s="26">
        <v>285.3</v>
      </c>
      <c r="E73" s="26">
        <v>821.8</v>
      </c>
      <c r="F73" s="26">
        <f t="shared" si="1"/>
        <v>1727.92</v>
      </c>
    </row>
    <row r="74" spans="1:6" x14ac:dyDescent="0.35">
      <c r="A74" s="68"/>
      <c r="B74" s="31" t="s">
        <v>224</v>
      </c>
      <c r="C74" s="33">
        <v>0.26400000000000001</v>
      </c>
      <c r="D74" s="33">
        <v>0.12139999999999999</v>
      </c>
      <c r="E74" s="33">
        <v>0.3498</v>
      </c>
      <c r="F74" s="32">
        <f t="shared" si="1"/>
        <v>0.73520000000000008</v>
      </c>
    </row>
    <row r="75" spans="1:6" x14ac:dyDescent="0.35">
      <c r="A75" s="26" t="s">
        <v>221</v>
      </c>
      <c r="B75" s="30"/>
      <c r="C75" s="32">
        <v>0.25</v>
      </c>
      <c r="D75" s="32"/>
      <c r="E75" s="32">
        <v>0.35</v>
      </c>
      <c r="F75" s="30"/>
    </row>
  </sheetData>
  <mergeCells count="14">
    <mergeCell ref="A69:A70"/>
    <mergeCell ref="A71:A72"/>
    <mergeCell ref="A73:A74"/>
    <mergeCell ref="A59:A60"/>
    <mergeCell ref="A61:A62"/>
    <mergeCell ref="A63:A64"/>
    <mergeCell ref="A65:A66"/>
    <mergeCell ref="A67:A68"/>
    <mergeCell ref="A57:A58"/>
    <mergeCell ref="A47:A48"/>
    <mergeCell ref="A49:A50"/>
    <mergeCell ref="A51:A52"/>
    <mergeCell ref="A53:A54"/>
    <mergeCell ref="A55:A56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Нормы СанПиН</vt:lpstr>
      <vt:lpstr>Сличительное меню</vt:lpstr>
      <vt:lpstr>Примерное меню</vt:lpstr>
      <vt:lpstr>Пищевая ценность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2022-05-18T09:32:09Z</dcterms:modified>
</cp:coreProperties>
</file>